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35"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<sst xmlns="http://schemas.openxmlformats.org/spreadsheetml/2006/main" count="161" uniqueCount="91">
  <si>
    <t>The Actuary's Free Study Guide for Exam 6</t>
  </si>
  <si>
    <t>Published under the Creative Commons Attribution Share-Alike License 3.0</t>
  </si>
  <si>
    <t>Estimating Unpaid Claims Using Basic Techniques</t>
  </si>
  <si>
    <t>Accident Year</t>
  </si>
  <si>
    <t>Reported Claims at Dec. 31, 2024</t>
  </si>
  <si>
    <t>Paid Claims at Dec. 31, 2024</t>
  </si>
  <si>
    <t>Reported CDF to Ultimate</t>
  </si>
  <si>
    <t>Note: CDF = Claim Development Factor</t>
  </si>
  <si>
    <t>Paid CDF to Ultimate</t>
  </si>
  <si>
    <t xml:space="preserve">After you develop your answers, compare them to the key below. </t>
  </si>
  <si>
    <t>An answer template is provided to the side. Excel formulas may and should be used.</t>
  </si>
  <si>
    <t>(a)</t>
  </si>
  <si>
    <t>(b)</t>
  </si>
  <si>
    <t xml:space="preserve">(c) </t>
  </si>
  <si>
    <t>(d)</t>
  </si>
  <si>
    <t xml:space="preserve">(e) </t>
  </si>
  <si>
    <t xml:space="preserve">(f) </t>
  </si>
  <si>
    <t>All monetary figures in the key are rounded to the nearest whole number.</t>
  </si>
  <si>
    <t>You are asked to calculate the following quantities for each accident year and in total.</t>
  </si>
  <si>
    <t>Total</t>
  </si>
  <si>
    <t>Case Outstanding as of Dec. 31, 2024</t>
  </si>
  <si>
    <t>Created by G. Stolyarov II</t>
  </si>
  <si>
    <t>This study guide is Mr. Stolyarov's work alone and is not affiliated with any other individual(s) or organization(s) whose works are cited.</t>
  </si>
  <si>
    <r>
      <rPr>
        <b/>
        <sz val="11"/>
        <color indexed="8"/>
        <rFont val="Calibri"/>
        <family val="2"/>
      </rPr>
      <t>Source:</t>
    </r>
    <r>
      <rPr>
        <sz val="11"/>
        <color indexed="8"/>
        <rFont val="Calibri"/>
        <family val="2"/>
      </rPr>
      <t xml:space="preserve"> Friedland, Jacqueline F.</t>
    </r>
    <r>
      <rPr>
        <i/>
        <sz val="11"/>
        <color indexed="8"/>
        <rFont val="Calibri"/>
        <family val="2"/>
      </rPr>
      <t xml:space="preserve"> </t>
    </r>
    <r>
      <rPr>
        <sz val="11"/>
        <color indexed="8"/>
        <rFont val="Calibri"/>
        <family val="2"/>
      </rPr>
      <t xml:space="preserve"> </t>
    </r>
  </si>
  <si>
    <t xml:space="preserve"> Section 26</t>
  </si>
  <si>
    <t>Casualty Actuarial Society. July 2009. Chapter 9, pp. 162-173.</t>
  </si>
  <si>
    <t>Expected Claims</t>
  </si>
  <si>
    <r>
      <rPr>
        <b/>
        <sz val="12"/>
        <color indexed="8"/>
        <rFont val="Calibri"/>
        <family val="2"/>
      </rPr>
      <t>Problem S6-26-1.</t>
    </r>
    <r>
      <rPr>
        <b/>
        <sz val="11"/>
        <color indexed="8"/>
        <rFont val="Calibri"/>
        <family val="2"/>
      </rPr>
      <t xml:space="preserve"> </t>
    </r>
    <r>
      <rPr>
        <sz val="11"/>
        <color indexed="8"/>
        <rFont val="Calibri"/>
        <family val="2"/>
      </rPr>
      <t>You are given the following data for Insurer Ω.</t>
    </r>
  </si>
  <si>
    <r>
      <rPr>
        <b/>
        <sz val="11"/>
        <color indexed="8"/>
        <rFont val="Calibri"/>
        <family val="2"/>
      </rPr>
      <t xml:space="preserve">(a) </t>
    </r>
    <r>
      <rPr>
        <sz val="11"/>
        <color indexed="8"/>
        <rFont val="Calibri"/>
        <family val="2"/>
      </rPr>
      <t>Percent claims unreported.</t>
    </r>
  </si>
  <si>
    <r>
      <rPr>
        <b/>
        <sz val="11"/>
        <color indexed="8"/>
        <rFont val="Calibri"/>
        <family val="2"/>
      </rPr>
      <t xml:space="preserve">(b) </t>
    </r>
    <r>
      <rPr>
        <sz val="11"/>
        <color indexed="8"/>
        <rFont val="Calibri"/>
        <family val="2"/>
      </rPr>
      <t xml:space="preserve">Percent claims unpaid. </t>
    </r>
  </si>
  <si>
    <r>
      <rPr>
        <b/>
        <sz val="11"/>
        <color indexed="8"/>
        <rFont val="Calibri"/>
        <family val="2"/>
      </rPr>
      <t xml:space="preserve">(c) </t>
    </r>
    <r>
      <rPr>
        <sz val="11"/>
        <color indexed="8"/>
        <rFont val="Calibri"/>
        <family val="2"/>
      </rPr>
      <t xml:space="preserve">Expected claims unreported (magnitude). </t>
    </r>
  </si>
  <si>
    <r>
      <rPr>
        <b/>
        <sz val="11"/>
        <color indexed="8"/>
        <rFont val="Calibri"/>
        <family val="2"/>
      </rPr>
      <t xml:space="preserve">(d) </t>
    </r>
    <r>
      <rPr>
        <sz val="11"/>
        <color indexed="8"/>
        <rFont val="Calibri"/>
        <family val="2"/>
      </rPr>
      <t>Expected claims unpaid (magnitude).</t>
    </r>
  </si>
  <si>
    <t>Answer Template for Problem S6-26-1.</t>
  </si>
  <si>
    <t>Percent Claims Unreported</t>
  </si>
  <si>
    <t>Percent Claims Unrpaid</t>
  </si>
  <si>
    <t>Expected Claims Unreported</t>
  </si>
  <si>
    <t>Expected Claims Unpaid</t>
  </si>
  <si>
    <t>Projected Ultimate Claims, Reported B-F Method</t>
  </si>
  <si>
    <t>Projected Ultimate Claims, Paid B-F Method</t>
  </si>
  <si>
    <t>Solution Key for Problem S6-26-1.</t>
  </si>
  <si>
    <r>
      <rPr>
        <b/>
        <sz val="11"/>
        <color indexed="8"/>
        <rFont val="Calibri"/>
        <family val="2"/>
      </rPr>
      <t xml:space="preserve">(e) </t>
    </r>
    <r>
      <rPr>
        <sz val="11"/>
        <color indexed="8"/>
        <rFont val="Calibri"/>
        <family val="2"/>
      </rPr>
      <t>Projected ultimate claims using reported Bornhuetter-Ferguson (B-F) method.</t>
    </r>
  </si>
  <si>
    <r>
      <rPr>
        <b/>
        <sz val="11"/>
        <color indexed="8"/>
        <rFont val="Calibri"/>
        <family val="2"/>
      </rPr>
      <t xml:space="preserve">(f) </t>
    </r>
    <r>
      <rPr>
        <sz val="11"/>
        <color indexed="8"/>
        <rFont val="Calibri"/>
        <family val="2"/>
      </rPr>
      <t>Projected ultimate claims using paid Bornhuetter-Ferguson (B-F) method.</t>
    </r>
  </si>
  <si>
    <r>
      <t xml:space="preserve">(a) </t>
    </r>
    <r>
      <rPr>
        <sz val="11"/>
        <color indexed="8"/>
        <rFont val="Calibri"/>
        <family val="2"/>
      </rPr>
      <t>Case outstanding as of Dec. 31, 2024.</t>
    </r>
  </si>
  <si>
    <r>
      <t xml:space="preserve">(b) </t>
    </r>
    <r>
      <rPr>
        <sz val="11"/>
        <color indexed="8"/>
        <rFont val="Calibri"/>
        <family val="2"/>
      </rPr>
      <t>Incurred but not reported (IBNR) claims as of Dec. 31, 2024, using the reported B-F method.</t>
    </r>
  </si>
  <si>
    <r>
      <t xml:space="preserve">(d) </t>
    </r>
    <r>
      <rPr>
        <sz val="11"/>
        <color indexed="8"/>
        <rFont val="Calibri"/>
        <family val="2"/>
      </rPr>
      <t>Total unpaid claim estimate using the reported B-F method.</t>
    </r>
  </si>
  <si>
    <r>
      <t>(c)</t>
    </r>
    <r>
      <rPr>
        <sz val="11"/>
        <rFont val="Calibri"/>
        <family val="2"/>
      </rPr>
      <t xml:space="preserve"> Incurred but not reported (IBNR) claims as of Dec. 31, 2024, using the paid B-F method.</t>
    </r>
  </si>
  <si>
    <t>IBNR as of Dec. 31, 2024, Reported B-F Method</t>
  </si>
  <si>
    <t xml:space="preserve">(d) </t>
  </si>
  <si>
    <t>Total Unpaid Claim Estimate, Reported B-F Method</t>
  </si>
  <si>
    <t>Total Unpaid Claim Estimate, Paid B-F Method</t>
  </si>
  <si>
    <t>(c)</t>
  </si>
  <si>
    <t>IBNR as of Dec. 31, 2024, Paid B-F Method</t>
  </si>
  <si>
    <t>Answer Template for Problem S6-26-2.</t>
  </si>
  <si>
    <r>
      <rPr>
        <b/>
        <sz val="12"/>
        <color indexed="8"/>
        <rFont val="Calibri"/>
        <family val="2"/>
      </rPr>
      <t>Problem S6-26-2.</t>
    </r>
    <r>
      <rPr>
        <b/>
        <sz val="11"/>
        <color indexed="8"/>
        <rFont val="Calibri"/>
        <family val="2"/>
      </rPr>
      <t xml:space="preserve"> </t>
    </r>
    <r>
      <rPr>
        <sz val="11"/>
        <color indexed="8"/>
        <rFont val="Calibri"/>
        <family val="2"/>
      </rPr>
      <t>You continue to examine the data for Insurer Ω given in Problem S6-25-1.</t>
    </r>
  </si>
  <si>
    <t>Solution Key for Problem S6-26-2.</t>
  </si>
  <si>
    <r>
      <t xml:space="preserve">(b) </t>
    </r>
    <r>
      <rPr>
        <sz val="11"/>
        <color indexed="8"/>
        <rFont val="Calibri"/>
        <family val="2"/>
      </rPr>
      <t>Incurred but not reported (IBNR) claims as of Dec. 31, 2024, using the reported Benktander method.</t>
    </r>
  </si>
  <si>
    <r>
      <t>(c)</t>
    </r>
    <r>
      <rPr>
        <sz val="11"/>
        <rFont val="Calibri"/>
        <family val="2"/>
      </rPr>
      <t xml:space="preserve"> Incurred but not reported (IBNR) claims as of Dec. 31, 2024, using the paid Benktander method.</t>
    </r>
  </si>
  <si>
    <r>
      <rPr>
        <b/>
        <sz val="12"/>
        <color indexed="8"/>
        <rFont val="Calibri"/>
        <family val="2"/>
      </rPr>
      <t>Problem S6-26-3.</t>
    </r>
    <r>
      <rPr>
        <b/>
        <sz val="11"/>
        <color indexed="8"/>
        <rFont val="Calibri"/>
        <family val="2"/>
      </rPr>
      <t xml:space="preserve"> </t>
    </r>
    <r>
      <rPr>
        <sz val="11"/>
        <color indexed="8"/>
        <rFont val="Calibri"/>
        <family val="2"/>
      </rPr>
      <t>Consider again the data for Insurer Ω given in Problem S6-26-1 and its solution.</t>
    </r>
  </si>
  <si>
    <t>Answer Template for Problem S6-26-3.</t>
  </si>
  <si>
    <t>Projected Ultimate Claims, Reported Benktander Method</t>
  </si>
  <si>
    <t>Projected Ultimate Claims, Paid Benktander Method</t>
  </si>
  <si>
    <t>Solve for the following quantities for each year, using the template provided.</t>
  </si>
  <si>
    <t>Solution Key for Problem S6-26-3.</t>
  </si>
  <si>
    <r>
      <t xml:space="preserve">(d) </t>
    </r>
    <r>
      <rPr>
        <sz val="11"/>
        <color indexed="8"/>
        <rFont val="Calibri"/>
        <family val="2"/>
      </rPr>
      <t>Total unpaid claim estimate using the reported Benktander method.</t>
    </r>
  </si>
  <si>
    <r>
      <t xml:space="preserve">(e) </t>
    </r>
    <r>
      <rPr>
        <sz val="11"/>
        <color indexed="8"/>
        <rFont val="Calibri"/>
        <family val="2"/>
      </rPr>
      <t>Total unpaid claim estimate using the paid Benktander method.</t>
    </r>
  </si>
  <si>
    <r>
      <t xml:space="preserve">(e) </t>
    </r>
    <r>
      <rPr>
        <sz val="11"/>
        <color indexed="8"/>
        <rFont val="Calibri"/>
        <family val="2"/>
      </rPr>
      <t>Total unpaid claim estimate using the paid B-F method.</t>
    </r>
  </si>
  <si>
    <r>
      <rPr>
        <b/>
        <sz val="12"/>
        <color indexed="8"/>
        <rFont val="Calibri"/>
        <family val="2"/>
      </rPr>
      <t>Problem S6-26-4.</t>
    </r>
    <r>
      <rPr>
        <b/>
        <sz val="11"/>
        <color indexed="8"/>
        <rFont val="Calibri"/>
        <family val="2"/>
      </rPr>
      <t xml:space="preserve"> </t>
    </r>
    <r>
      <rPr>
        <sz val="11"/>
        <color indexed="8"/>
        <rFont val="Calibri"/>
        <family val="2"/>
      </rPr>
      <t>You continue to examine the data for Insurer Ω given in Problem S6-25-1 and thereafter.</t>
    </r>
  </si>
  <si>
    <t>Answer Template for Problem S6-26-4.</t>
  </si>
  <si>
    <t>IBNR as of Dec. 31, 2024, Reported Benktander Method</t>
  </si>
  <si>
    <t>IBNR as of Dec. 31, 2024, Paid Benktander Method</t>
  </si>
  <si>
    <t>Total Unpaid Claim Estimate, Reported Benktander Method</t>
  </si>
  <si>
    <t>Total Unpaid Claim Estimate, Paid Benktander Method</t>
  </si>
  <si>
    <t>Solution Key for Problem S6-26-4.</t>
  </si>
  <si>
    <t>(i) Increasing case outstanding strength</t>
  </si>
  <si>
    <t>(ii) Increasing claim ratios</t>
  </si>
  <si>
    <t>(iii) Changing product mix</t>
  </si>
  <si>
    <r>
      <t>(b)</t>
    </r>
    <r>
      <rPr>
        <sz val="11"/>
        <rFont val="Calibri"/>
        <family val="2"/>
      </rPr>
      <t xml:space="preserve"> The paid Bornhuetter-Ferguson method, where actual claim ratios increase over time, compared to where they do not.</t>
    </r>
  </si>
  <si>
    <r>
      <t xml:space="preserve">(a) </t>
    </r>
    <r>
      <rPr>
        <sz val="11"/>
        <color indexed="8"/>
        <rFont val="Calibri"/>
        <family val="2"/>
      </rPr>
      <t>The reported Bornhuetter-Ferguson method, where actual claim ratios increase over time, compared to where they do not</t>
    </r>
    <r>
      <rPr>
        <b/>
        <sz val="11"/>
        <color indexed="8"/>
        <rFont val="Calibri"/>
        <family val="2"/>
      </rPr>
      <t>.</t>
    </r>
  </si>
  <si>
    <r>
      <t xml:space="preserve">(c) </t>
    </r>
    <r>
      <rPr>
        <sz val="11"/>
        <color indexed="8"/>
        <rFont val="Calibri"/>
        <family val="2"/>
      </rPr>
      <t>The reported Bornhuetter-Ferguson method, where CDFs change over time due to increasing case outstanding strength</t>
    </r>
    <r>
      <rPr>
        <b/>
        <sz val="11"/>
        <color indexed="8"/>
        <rFont val="Calibri"/>
        <family val="2"/>
      </rPr>
      <t>.</t>
    </r>
  </si>
  <si>
    <r>
      <t xml:space="preserve">(d) </t>
    </r>
    <r>
      <rPr>
        <sz val="11"/>
        <rFont val="Calibri"/>
        <family val="2"/>
      </rPr>
      <t>Under which of the following circumstances would the Benktander method probably provide a more accurate estimate of IBNR than the Bornhuetter-Ferguson method</t>
    </r>
    <r>
      <rPr>
        <b/>
        <sz val="11"/>
        <rFont val="Calibri"/>
        <family val="2"/>
      </rPr>
      <t>?</t>
    </r>
  </si>
  <si>
    <r>
      <rPr>
        <b/>
        <sz val="12"/>
        <color indexed="8"/>
        <rFont val="Calibri"/>
        <family val="2"/>
      </rPr>
      <t>Problem S6-26-5.</t>
    </r>
    <r>
      <rPr>
        <b/>
        <sz val="11"/>
        <color indexed="8"/>
        <rFont val="Calibri"/>
        <family val="2"/>
      </rPr>
      <t xml:space="preserve"> </t>
    </r>
    <r>
      <rPr>
        <sz val="11"/>
        <color indexed="8"/>
        <rFont val="Calibri"/>
        <family val="2"/>
      </rPr>
      <t>Qualitatively describe the effects on IBNR for the following methods and circumstances, compared to a steady state.</t>
    </r>
  </si>
  <si>
    <r>
      <t xml:space="preserve">(a) </t>
    </r>
    <r>
      <rPr>
        <sz val="10"/>
        <rFont val="Arial"/>
        <family val="2"/>
      </rPr>
      <t>The reported B-F method's estimate of IBNR would not change, meaning that there would be an underestimate. The B-F method's estimate of IBNR relies on expected claim ratios that are judgmentally assumed at the onset and are independent of actual experience.</t>
    </r>
  </si>
  <si>
    <r>
      <t xml:space="preserve">(b) </t>
    </r>
    <r>
      <rPr>
        <sz val="10"/>
        <rFont val="Arial"/>
        <family val="2"/>
      </rPr>
      <t>The paid B-F method's estimate of IBNR would also not change, meaning that there would be an underestimate. The underestimate would be more significant than with the reported method, because payment patterns are slower than reporting patterns, and so the magnitude of the discrepancy in IBNR would be greater.</t>
    </r>
  </si>
  <si>
    <r>
      <t xml:space="preserve">(c) </t>
    </r>
    <r>
      <rPr>
        <sz val="11"/>
        <color indexed="8"/>
        <rFont val="Calibri"/>
        <family val="2"/>
      </rPr>
      <t>The paid Bornhuetter-Ferguson method, where CDFs change over time due to increasing case outstanding strength</t>
    </r>
    <r>
      <rPr>
        <b/>
        <sz val="11"/>
        <color indexed="8"/>
        <rFont val="Calibri"/>
        <family val="2"/>
      </rPr>
      <t>.</t>
    </r>
  </si>
  <si>
    <r>
      <t xml:space="preserve">(c) </t>
    </r>
    <r>
      <rPr>
        <sz val="10"/>
        <rFont val="Arial"/>
        <family val="2"/>
      </rPr>
      <t xml:space="preserve">The reported B-F method's estimate of IBNR would be an overestimate, because increasing case outstanding strength implies higher claim development factors, which implies a higher percentage of claims unreported. </t>
    </r>
  </si>
  <si>
    <r>
      <t xml:space="preserve">(d) </t>
    </r>
    <r>
      <rPr>
        <sz val="10"/>
        <rFont val="Arial"/>
        <family val="2"/>
      </rPr>
      <t>The paid B-F method's estimate of IBNR would not change, since it is not affected by case outstanding strength. Paid claims data do not incorporate case outstanding estimates.</t>
    </r>
  </si>
  <si>
    <r>
      <t>(e)</t>
    </r>
    <r>
      <rPr>
        <sz val="10"/>
        <rFont val="Arial"/>
        <family val="0"/>
      </rPr>
      <t xml:space="preserve"> The Benktander method would outperform the B-F method with regard to </t>
    </r>
    <r>
      <rPr>
        <b/>
        <sz val="10"/>
        <rFont val="Arial"/>
        <family val="2"/>
      </rPr>
      <t xml:space="preserve">(ii) </t>
    </r>
    <r>
      <rPr>
        <sz val="10"/>
        <rFont val="Arial"/>
        <family val="0"/>
      </rPr>
      <t>increasing claim ratios, but not (i) increasing case outstanding strength or (iii) changing product mix. The Benktander method is an iterative extension of the B-F method, where reported or paid claims to date are emphasized more than in the B-F method, since the B-F method's expected claims are fed into the Benktander method's expected component. The Benktander method is thus more responsive to actual observed changes.</t>
    </r>
  </si>
  <si>
    <r>
      <t xml:space="preserve">Solution Key for Problem S6-26-5. </t>
    </r>
    <r>
      <rPr>
        <sz val="11"/>
        <color indexed="8"/>
        <rFont val="Calibri"/>
        <family val="2"/>
      </rPr>
      <t>These are sample answers, and other valid explanations are possible.</t>
    </r>
  </si>
  <si>
    <t>The Bornhuetter-Ferguson and Benktander Methods - Practice Questions and Solutions</t>
  </si>
  <si>
    <r>
      <t>(b)</t>
    </r>
    <r>
      <rPr>
        <sz val="11"/>
        <rFont val="Calibri"/>
        <family val="2"/>
      </rPr>
      <t xml:space="preserve"> Projected ultimate claims as of Dec. 31, 2024, using the paid Benktander method.</t>
    </r>
  </si>
  <si>
    <r>
      <t xml:space="preserve">(a) </t>
    </r>
    <r>
      <rPr>
        <sz val="11"/>
        <color indexed="8"/>
        <rFont val="Calibri"/>
        <family val="2"/>
      </rPr>
      <t>Projected ultimate</t>
    </r>
    <r>
      <rPr>
        <b/>
        <sz val="11"/>
        <color indexed="8"/>
        <rFont val="Calibri"/>
        <family val="2"/>
      </rPr>
      <t xml:space="preserve"> </t>
    </r>
    <r>
      <rPr>
        <sz val="11"/>
        <color indexed="8"/>
        <rFont val="Calibri"/>
        <family val="2"/>
      </rPr>
      <t>claims as of Dec. 31, 2024, using the reported Benktander method.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</si>
</sst>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2"/>
      <name val="Calibri"/>
      <family val="2"/>
    </font>
    <font>
      <i/>
      <sz val="11"/>
      <color indexed="8"/>
      <name val="Calibri"/>
      <family val="2"/>
    </font>
    <font>
      <i/>
      <u val="single"/>
      <sz val="11"/>
      <color indexed="12"/>
      <name val="Calibri"/>
      <family val="2"/>
    </font>
    <font>
      <sz val="8"/>
      <name val="Arial"/>
      <family val="0"/>
    </font>
    <font>
      <b/>
      <sz val="12"/>
      <color indexed="8"/>
      <name val="Calibri"/>
      <family val="2"/>
    </font>
    <font>
      <b/>
      <sz val="10"/>
      <name val="Arial"/>
      <family val="2"/>
    </font>
    <font>
      <sz val="11"/>
      <name val="Calibri"/>
      <family val="2"/>
    </font>
    <font>
      <b/>
      <sz val="11"/>
      <name val="Calibri"/>
      <family val="2"/>
    </font>
    <font>
      <u val="single"/>
      <sz val="10"/>
      <color indexed="2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thin"/>
      <right style="medium"/>
      <top/>
      <bottom style="medium"/>
    </border>
    <border>
      <left style="medium"/>
      <right/>
      <top/>
      <bottom/>
    </border>
    <border>
      <left style="thin"/>
      <right style="thin"/>
      <top style="thin"/>
      <bottom/>
    </border>
    <border>
      <left/>
      <right style="medium"/>
      <top style="thin"/>
      <bottom/>
    </border>
    <border>
      <left style="thin"/>
      <right style="thin"/>
      <top/>
      <bottom style="thin"/>
    </border>
    <border>
      <left/>
      <right style="medium"/>
      <top/>
      <bottom/>
    </border>
    <border>
      <left/>
      <right style="medium"/>
      <top style="medium"/>
      <bottom/>
    </border>
    <border>
      <left style="medium"/>
      <right style="thin"/>
      <top style="medium"/>
      <bottom style="medium"/>
    </border>
    <border>
      <left style="thin"/>
      <right style="thin"/>
      <top style="medium"/>
      <bottom style="medium"/>
    </border>
    <border>
      <left style="thin"/>
      <right>
        <color indexed="63"/>
      </right>
      <top/>
      <bottom style="thin"/>
    </border>
    <border>
      <left style="thin"/>
      <right style="thin"/>
      <top>
        <color indexed="63"/>
      </top>
      <bottom/>
    </border>
    <border>
      <left style="thin"/>
      <right>
        <color indexed="63"/>
      </right>
      <top>
        <color indexed="63"/>
      </top>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top style="medium"/>
      <bottom/>
    </border>
    <border>
      <left/>
      <right/>
      <top style="medium"/>
      <bottom/>
    </border>
    <border>
      <left/>
      <right style="medium"/>
      <top/>
      <bottom style="mediu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8">
    <xf numFmtId="0" fontId="0" fillId="0" borderId="0" xfId="0" applyAlignment="1">
      <alignment/>
    </xf>
    <xf numFmtId="0" fontId="17" fillId="0" borderId="10" xfId="57" applyFont="1" applyBorder="1" applyAlignment="1">
      <alignment vertical="distributed"/>
      <protection/>
    </xf>
    <xf numFmtId="0" fontId="17" fillId="0" borderId="11" xfId="57" applyFont="1" applyBorder="1" applyAlignment="1">
      <alignment vertical="distributed"/>
      <protection/>
    </xf>
    <xf numFmtId="0" fontId="17" fillId="0" borderId="12" xfId="57" applyFont="1" applyBorder="1" applyAlignment="1">
      <alignment vertical="distributed"/>
      <protection/>
    </xf>
    <xf numFmtId="0" fontId="1" fillId="0" borderId="13" xfId="57" applyBorder="1">
      <alignment/>
      <protection/>
    </xf>
    <xf numFmtId="0" fontId="1" fillId="0" borderId="14" xfId="57" applyBorder="1">
      <alignment/>
      <protection/>
    </xf>
    <xf numFmtId="0" fontId="1" fillId="0" borderId="15" xfId="57" applyBorder="1">
      <alignment/>
      <protection/>
    </xf>
    <xf numFmtId="0" fontId="1" fillId="0" borderId="16" xfId="57" applyBorder="1">
      <alignment/>
      <protection/>
    </xf>
    <xf numFmtId="0" fontId="1" fillId="0" borderId="17" xfId="57" applyBorder="1">
      <alignment/>
      <protection/>
    </xf>
    <xf numFmtId="0" fontId="1" fillId="0" borderId="18" xfId="57" applyBorder="1">
      <alignment/>
      <protection/>
    </xf>
    <xf numFmtId="1" fontId="1" fillId="0" borderId="19" xfId="57" applyNumberFormat="1" applyBorder="1">
      <alignment/>
      <protection/>
    </xf>
    <xf numFmtId="1" fontId="1" fillId="0" borderId="20" xfId="57" applyNumberFormat="1" applyBorder="1">
      <alignment/>
      <protection/>
    </xf>
    <xf numFmtId="1" fontId="1" fillId="0" borderId="14" xfId="57" applyNumberFormat="1" applyBorder="1">
      <alignment/>
      <protection/>
    </xf>
    <xf numFmtId="1" fontId="1" fillId="0" borderId="17" xfId="57" applyNumberFormat="1" applyBorder="1">
      <alignment/>
      <protection/>
    </xf>
    <xf numFmtId="0" fontId="1" fillId="0" borderId="21" xfId="57" applyBorder="1">
      <alignment/>
      <protection/>
    </xf>
    <xf numFmtId="0" fontId="17" fillId="0" borderId="22" xfId="57" applyFont="1" applyBorder="1">
      <alignment/>
      <protection/>
    </xf>
    <xf numFmtId="0" fontId="17" fillId="0" borderId="23" xfId="57" applyFont="1" applyBorder="1">
      <alignment/>
      <protection/>
    </xf>
    <xf numFmtId="0" fontId="17" fillId="0" borderId="13" xfId="57" applyFont="1" applyBorder="1" applyAlignment="1">
      <alignment vertical="distributed"/>
      <protection/>
    </xf>
    <xf numFmtId="0" fontId="17" fillId="0" borderId="24" xfId="57" applyFont="1" applyBorder="1" applyAlignment="1">
      <alignment vertical="distributed"/>
      <protection/>
    </xf>
    <xf numFmtId="0" fontId="17" fillId="0" borderId="19" xfId="57" applyFont="1" applyBorder="1" applyAlignment="1">
      <alignment vertical="distributed"/>
      <protection/>
    </xf>
    <xf numFmtId="10" fontId="1" fillId="0" borderId="14" xfId="57" applyNumberFormat="1" applyBorder="1">
      <alignment/>
      <protection/>
    </xf>
    <xf numFmtId="10" fontId="1" fillId="0" borderId="17" xfId="57" applyNumberFormat="1" applyBorder="1">
      <alignment/>
      <protection/>
    </xf>
    <xf numFmtId="1" fontId="1" fillId="0" borderId="15" xfId="57" applyNumberFormat="1" applyBorder="1">
      <alignment/>
      <protection/>
    </xf>
    <xf numFmtId="1" fontId="1" fillId="0" borderId="18" xfId="57" applyNumberFormat="1" applyBorder="1">
      <alignment/>
      <protection/>
    </xf>
    <xf numFmtId="0" fontId="26" fillId="0" borderId="21" xfId="0" applyFont="1" applyBorder="1" applyAlignment="1">
      <alignment/>
    </xf>
    <xf numFmtId="0" fontId="0" fillId="0" borderId="0" xfId="0" applyBorder="1" applyAlignment="1">
      <alignment/>
    </xf>
    <xf numFmtId="0" fontId="1" fillId="0" borderId="25" xfId="57" applyBorder="1">
      <alignment/>
      <protection/>
    </xf>
    <xf numFmtId="0" fontId="1" fillId="0" borderId="0" xfId="57" applyBorder="1">
      <alignment/>
      <protection/>
    </xf>
    <xf numFmtId="0" fontId="1" fillId="0" borderId="26" xfId="57" applyBorder="1">
      <alignment/>
      <protection/>
    </xf>
    <xf numFmtId="0" fontId="17" fillId="0" borderId="27" xfId="57" applyFont="1" applyBorder="1" applyAlignment="1">
      <alignment horizontal="right"/>
      <protection/>
    </xf>
    <xf numFmtId="0" fontId="1" fillId="0" borderId="28" xfId="57" applyBorder="1">
      <alignment/>
      <protection/>
    </xf>
    <xf numFmtId="0" fontId="17" fillId="0" borderId="0" xfId="57" applyFont="1" applyFill="1" applyBorder="1">
      <alignment/>
      <protection/>
    </xf>
    <xf numFmtId="0" fontId="0" fillId="0" borderId="14" xfId="0" applyBorder="1" applyAlignment="1">
      <alignment/>
    </xf>
    <xf numFmtId="0" fontId="17" fillId="0" borderId="29" xfId="57" applyFont="1" applyBorder="1" applyAlignment="1">
      <alignment vertical="distributed"/>
      <protection/>
    </xf>
    <xf numFmtId="0" fontId="0" fillId="0" borderId="15" xfId="0" applyBorder="1" applyAlignment="1">
      <alignment/>
    </xf>
    <xf numFmtId="0" fontId="17" fillId="0" borderId="30" xfId="57" applyFont="1" applyBorder="1">
      <alignment/>
      <protection/>
    </xf>
    <xf numFmtId="0" fontId="17" fillId="0" borderId="31" xfId="57" applyFont="1" applyBorder="1">
      <alignment/>
      <protection/>
    </xf>
    <xf numFmtId="0" fontId="17" fillId="0" borderId="0" xfId="57" applyFont="1" applyBorder="1" applyAlignment="1">
      <alignment/>
      <protection/>
    </xf>
    <xf numFmtId="0" fontId="0" fillId="0" borderId="19" xfId="0" applyBorder="1" applyAlignment="1">
      <alignment/>
    </xf>
    <xf numFmtId="0" fontId="17" fillId="0" borderId="32" xfId="57" applyFont="1" applyFill="1" applyBorder="1">
      <alignment/>
      <protection/>
    </xf>
    <xf numFmtId="0" fontId="17" fillId="0" borderId="19" xfId="57" applyFont="1" applyFill="1" applyBorder="1" applyAlignment="1">
      <alignment vertical="distributed"/>
      <protection/>
    </xf>
    <xf numFmtId="0" fontId="1" fillId="0" borderId="33" xfId="57" applyBorder="1">
      <alignment/>
      <protection/>
    </xf>
    <xf numFmtId="0" fontId="1" fillId="0" borderId="22" xfId="57" applyBorder="1">
      <alignment/>
      <protection/>
    </xf>
    <xf numFmtId="1" fontId="1" fillId="0" borderId="22" xfId="57" applyNumberFormat="1" applyBorder="1">
      <alignment/>
      <protection/>
    </xf>
    <xf numFmtId="0" fontId="0" fillId="0" borderId="22" xfId="0" applyBorder="1" applyAlignment="1">
      <alignment/>
    </xf>
    <xf numFmtId="0" fontId="0" fillId="0" borderId="34" xfId="0" applyBorder="1" applyAlignment="1">
      <alignment/>
    </xf>
    <xf numFmtId="0" fontId="0" fillId="0" borderId="28" xfId="0" applyBorder="1" applyAlignment="1">
      <alignment/>
    </xf>
    <xf numFmtId="0" fontId="0" fillId="0" borderId="35" xfId="0" applyBorder="1" applyAlignment="1">
      <alignment/>
    </xf>
    <xf numFmtId="1" fontId="1" fillId="0" borderId="28" xfId="57" applyNumberFormat="1" applyBorder="1">
      <alignment/>
      <protection/>
    </xf>
    <xf numFmtId="1" fontId="25" fillId="0" borderId="14" xfId="0" applyNumberFormat="1" applyFont="1" applyBorder="1" applyAlignment="1">
      <alignment/>
    </xf>
    <xf numFmtId="1" fontId="25" fillId="0" borderId="19" xfId="0" applyNumberFormat="1" applyFont="1" applyBorder="1" applyAlignment="1">
      <alignment/>
    </xf>
    <xf numFmtId="1" fontId="25" fillId="0" borderId="22" xfId="0" applyNumberFormat="1" applyFont="1" applyBorder="1" applyAlignment="1">
      <alignment/>
    </xf>
    <xf numFmtId="1" fontId="25" fillId="0" borderId="32" xfId="0" applyNumberFormat="1" applyFont="1" applyBorder="1" applyAlignment="1">
      <alignment/>
    </xf>
    <xf numFmtId="1" fontId="25" fillId="0" borderId="28" xfId="0" applyNumberFormat="1" applyFont="1" applyBorder="1" applyAlignment="1">
      <alignment/>
    </xf>
    <xf numFmtId="1" fontId="25" fillId="0" borderId="35" xfId="0" applyNumberFormat="1" applyFont="1" applyBorder="1" applyAlignment="1">
      <alignment/>
    </xf>
    <xf numFmtId="0" fontId="17" fillId="0" borderId="36" xfId="57" applyFont="1" applyBorder="1" applyAlignment="1">
      <alignment/>
      <protection/>
    </xf>
    <xf numFmtId="0" fontId="17" fillId="0" borderId="37" xfId="57" applyFont="1" applyBorder="1" applyAlignment="1">
      <alignment/>
      <protection/>
    </xf>
    <xf numFmtId="0" fontId="1" fillId="0" borderId="38" xfId="57" applyBorder="1">
      <alignment/>
      <protection/>
    </xf>
    <xf numFmtId="0" fontId="0" fillId="0" borderId="25" xfId="0" applyBorder="1" applyAlignment="1">
      <alignment/>
    </xf>
    <xf numFmtId="0" fontId="26" fillId="0" borderId="39" xfId="0" applyFont="1" applyBorder="1" applyAlignment="1">
      <alignment/>
    </xf>
    <xf numFmtId="0" fontId="0" fillId="0" borderId="40" xfId="0" applyBorder="1" applyAlignment="1">
      <alignment/>
    </xf>
    <xf numFmtId="0" fontId="0" fillId="0" borderId="38" xfId="0" applyBorder="1" applyAlignment="1">
      <alignment/>
    </xf>
    <xf numFmtId="0" fontId="17" fillId="0" borderId="0" xfId="57" applyFont="1" applyBorder="1">
      <alignment/>
      <protection/>
    </xf>
    <xf numFmtId="0" fontId="17" fillId="0" borderId="0" xfId="57" applyFont="1" applyBorder="1" applyAlignment="1">
      <alignment vertical="distributed"/>
      <protection/>
    </xf>
    <xf numFmtId="0" fontId="17" fillId="0" borderId="34" xfId="57" applyFont="1" applyBorder="1">
      <alignment/>
      <protection/>
    </xf>
    <xf numFmtId="1" fontId="1" fillId="0" borderId="15" xfId="57" applyNumberFormat="1" applyBorder="1" applyAlignment="1">
      <alignment/>
      <protection/>
    </xf>
    <xf numFmtId="0" fontId="0" fillId="0" borderId="0" xfId="0" applyAlignment="1">
      <alignment horizontal="center"/>
    </xf>
    <xf numFmtId="0" fontId="25" fillId="0" borderId="21" xfId="0" applyFont="1" applyBorder="1" applyAlignment="1">
      <alignment/>
    </xf>
    <xf numFmtId="0" fontId="25" fillId="0" borderId="39" xfId="0" applyFont="1" applyBorder="1" applyAlignment="1">
      <alignment/>
    </xf>
    <xf numFmtId="0" fontId="17" fillId="0" borderId="21" xfId="57" applyFont="1" applyBorder="1" applyAlignment="1">
      <alignment horizontal="left" vertical="distributed"/>
      <protection/>
    </xf>
    <xf numFmtId="0" fontId="17" fillId="0" borderId="0" xfId="57" applyFont="1" applyBorder="1" applyAlignment="1">
      <alignment horizontal="left" vertical="distributed"/>
      <protection/>
    </xf>
    <xf numFmtId="0" fontId="17" fillId="0" borderId="25" xfId="57" applyFont="1" applyBorder="1" applyAlignment="1">
      <alignment horizontal="left" vertical="distributed"/>
      <protection/>
    </xf>
    <xf numFmtId="0" fontId="24" fillId="0" borderId="21" xfId="0" applyFont="1" applyBorder="1" applyAlignment="1">
      <alignment horizontal="left" vertical="distributed"/>
    </xf>
    <xf numFmtId="0" fontId="24" fillId="0" borderId="0" xfId="0" applyFont="1" applyBorder="1" applyAlignment="1">
      <alignment horizontal="left" vertical="distributed"/>
    </xf>
    <xf numFmtId="0" fontId="24" fillId="0" borderId="25" xfId="0" applyFont="1" applyBorder="1" applyAlignment="1">
      <alignment horizontal="left" vertical="distributed"/>
    </xf>
    <xf numFmtId="0" fontId="24" fillId="0" borderId="39" xfId="0" applyFont="1" applyBorder="1" applyAlignment="1">
      <alignment horizontal="left" vertical="distributed"/>
    </xf>
    <xf numFmtId="0" fontId="24" fillId="0" borderId="40" xfId="0" applyFont="1" applyBorder="1" applyAlignment="1">
      <alignment horizontal="left" vertical="distributed"/>
    </xf>
    <xf numFmtId="0" fontId="24" fillId="0" borderId="38" xfId="0" applyFont="1" applyBorder="1" applyAlignment="1">
      <alignment horizontal="left" vertical="distributed"/>
    </xf>
    <xf numFmtId="0" fontId="26" fillId="0" borderId="21" xfId="0" applyFont="1" applyBorder="1" applyAlignment="1">
      <alignment horizontal="left" vertical="distributed"/>
    </xf>
    <xf numFmtId="0" fontId="26" fillId="0" borderId="0" xfId="0" applyFont="1" applyBorder="1" applyAlignment="1">
      <alignment horizontal="left" vertical="distributed"/>
    </xf>
    <xf numFmtId="0" fontId="26" fillId="0" borderId="25" xfId="0" applyFont="1" applyBorder="1" applyAlignment="1">
      <alignment horizontal="left" vertical="distributed"/>
    </xf>
    <xf numFmtId="0" fontId="17" fillId="0" borderId="36" xfId="57" applyFont="1" applyBorder="1" applyAlignment="1">
      <alignment horizontal="center"/>
      <protection/>
    </xf>
    <xf numFmtId="0" fontId="17" fillId="0" borderId="37" xfId="57" applyFont="1" applyBorder="1" applyAlignment="1">
      <alignment horizontal="center"/>
      <protection/>
    </xf>
    <xf numFmtId="0" fontId="17" fillId="0" borderId="26" xfId="57" applyFont="1" applyBorder="1" applyAlignment="1">
      <alignment horizontal="center"/>
      <protection/>
    </xf>
    <xf numFmtId="0" fontId="25" fillId="0" borderId="0" xfId="0" applyFont="1" applyBorder="1" applyAlignment="1">
      <alignment horizontal="left" vertical="distributed"/>
    </xf>
    <xf numFmtId="0" fontId="25" fillId="0" borderId="25" xfId="0" applyFont="1" applyBorder="1" applyAlignment="1">
      <alignment horizontal="left" vertical="distributed"/>
    </xf>
    <xf numFmtId="0" fontId="1" fillId="0" borderId="21" xfId="57" applyBorder="1" applyAlignment="1">
      <alignment horizontal="center"/>
      <protection/>
    </xf>
    <xf numFmtId="0" fontId="1" fillId="0" borderId="0" xfId="57" applyBorder="1" applyAlignment="1">
      <alignment horizontal="center"/>
      <protection/>
    </xf>
    <xf numFmtId="0" fontId="1" fillId="0" borderId="39" xfId="57" applyBorder="1" applyAlignment="1">
      <alignment horizontal="center"/>
      <protection/>
    </xf>
    <xf numFmtId="0" fontId="1" fillId="0" borderId="40" xfId="57" applyBorder="1" applyAlignment="1">
      <alignment horizontal="center"/>
      <protection/>
    </xf>
    <xf numFmtId="0" fontId="17" fillId="0" borderId="41" xfId="57" applyFont="1" applyBorder="1" applyAlignment="1">
      <alignment horizontal="center"/>
      <protection/>
    </xf>
    <xf numFmtId="0" fontId="17" fillId="0" borderId="42" xfId="57" applyFont="1" applyBorder="1" applyAlignment="1">
      <alignment horizontal="center"/>
      <protection/>
    </xf>
    <xf numFmtId="0" fontId="17" fillId="0" borderId="43" xfId="57" applyFont="1" applyBorder="1" applyAlignment="1">
      <alignment horizontal="center"/>
      <protection/>
    </xf>
    <xf numFmtId="0" fontId="17" fillId="0" borderId="21" xfId="57" applyFont="1" applyBorder="1" applyAlignment="1">
      <alignment horizontal="left"/>
      <protection/>
    </xf>
    <xf numFmtId="0" fontId="17" fillId="0" borderId="0" xfId="57" applyFont="1" applyBorder="1" applyAlignment="1">
      <alignment horizontal="left"/>
      <protection/>
    </xf>
    <xf numFmtId="0" fontId="1" fillId="0" borderId="36" xfId="57" applyBorder="1" applyAlignment="1">
      <alignment horizontal="center"/>
      <protection/>
    </xf>
    <xf numFmtId="0" fontId="1" fillId="0" borderId="37" xfId="57" applyBorder="1" applyAlignment="1">
      <alignment horizontal="center"/>
      <protection/>
    </xf>
    <xf numFmtId="0" fontId="17" fillId="0" borderId="36" xfId="57" applyFont="1" applyBorder="1" applyAlignment="1">
      <alignment horizontal="left"/>
      <protection/>
    </xf>
    <xf numFmtId="0" fontId="17" fillId="0" borderId="37" xfId="57" applyFont="1" applyBorder="1" applyAlignment="1">
      <alignment horizontal="left"/>
      <protection/>
    </xf>
    <xf numFmtId="0" fontId="1" fillId="0" borderId="39" xfId="57" applyFont="1" applyBorder="1" applyAlignment="1">
      <alignment horizontal="center"/>
      <protection/>
    </xf>
    <xf numFmtId="0" fontId="1" fillId="0" borderId="26" xfId="57" applyBorder="1" applyAlignment="1">
      <alignment horizontal="center"/>
      <protection/>
    </xf>
    <xf numFmtId="0" fontId="1" fillId="0" borderId="25" xfId="57" applyBorder="1" applyAlignment="1">
      <alignment horizontal="center"/>
      <protection/>
    </xf>
    <xf numFmtId="0" fontId="1" fillId="0" borderId="38" xfId="57" applyBorder="1" applyAlignment="1">
      <alignment horizontal="center"/>
      <protection/>
    </xf>
    <xf numFmtId="0" fontId="1" fillId="0" borderId="21" xfId="57" applyFont="1" applyBorder="1" applyAlignment="1">
      <alignment horizontal="left" vertical="distributed"/>
      <protection/>
    </xf>
    <xf numFmtId="0" fontId="1" fillId="0" borderId="0" xfId="57" applyBorder="1" applyAlignment="1">
      <alignment horizontal="left" vertical="distributed"/>
      <protection/>
    </xf>
    <xf numFmtId="0" fontId="1" fillId="0" borderId="25" xfId="57" applyBorder="1" applyAlignment="1">
      <alignment horizontal="left" vertical="distributed"/>
      <protection/>
    </xf>
    <xf numFmtId="0" fontId="1" fillId="0" borderId="21" xfId="57" applyBorder="1" applyAlignment="1">
      <alignment horizontal="left" vertical="distributed"/>
      <protection/>
    </xf>
    <xf numFmtId="0" fontId="1" fillId="0" borderId="39" xfId="57" applyFont="1" applyBorder="1" applyAlignment="1">
      <alignment horizontal="left"/>
      <protection/>
    </xf>
    <xf numFmtId="0" fontId="1" fillId="0" borderId="40" xfId="57" applyBorder="1" applyAlignment="1">
      <alignment horizontal="left"/>
      <protection/>
    </xf>
    <xf numFmtId="0" fontId="1" fillId="0" borderId="38" xfId="57" applyBorder="1" applyAlignment="1">
      <alignment horizontal="left"/>
      <protection/>
    </xf>
    <xf numFmtId="0" fontId="1" fillId="0" borderId="36" xfId="57" applyFont="1" applyBorder="1" applyAlignment="1">
      <alignment horizontal="center"/>
      <protection/>
    </xf>
    <xf numFmtId="0" fontId="1" fillId="0" borderId="21" xfId="57" applyFont="1" applyBorder="1" applyAlignment="1">
      <alignment horizontal="left"/>
      <protection/>
    </xf>
    <xf numFmtId="0" fontId="1" fillId="0" borderId="0" xfId="57" applyBorder="1" applyAlignment="1">
      <alignment horizontal="left"/>
      <protection/>
    </xf>
    <xf numFmtId="0" fontId="1" fillId="0" borderId="25" xfId="57" applyBorder="1" applyAlignment="1">
      <alignment horizontal="left"/>
      <protection/>
    </xf>
    <xf numFmtId="0" fontId="1" fillId="0" borderId="21" xfId="57" applyFont="1" applyBorder="1" applyAlignment="1">
      <alignment horizontal="left" vertical="center"/>
      <protection/>
    </xf>
    <xf numFmtId="0" fontId="1" fillId="0" borderId="0" xfId="57" applyBorder="1" applyAlignment="1">
      <alignment horizontal="left" vertical="center"/>
      <protection/>
    </xf>
    <xf numFmtId="0" fontId="1" fillId="0" borderId="25" xfId="57" applyBorder="1" applyAlignment="1">
      <alignment horizontal="left" vertical="center"/>
      <protection/>
    </xf>
    <xf numFmtId="0" fontId="21" fillId="0" borderId="21" xfId="53" applyFont="1" applyBorder="1" applyAlignment="1">
      <alignment horizontal="center" vertical="distributed"/>
    </xf>
    <xf numFmtId="0" fontId="21" fillId="0" borderId="0" xfId="53" applyFont="1" applyBorder="1" applyAlignment="1">
      <alignment horizontal="center" vertical="distributed"/>
    </xf>
    <xf numFmtId="0" fontId="21" fillId="0" borderId="25" xfId="53" applyFont="1" applyBorder="1" applyAlignment="1">
      <alignment horizontal="center" vertical="distributed"/>
    </xf>
    <xf numFmtId="0" fontId="1" fillId="0" borderId="36" xfId="57" applyBorder="1" applyAlignment="1">
      <alignment horizontal="center" vertical="distributed"/>
      <protection/>
    </xf>
    <xf numFmtId="0" fontId="1" fillId="0" borderId="37" xfId="57" applyBorder="1" applyAlignment="1">
      <alignment horizontal="center" vertical="distributed"/>
      <protection/>
    </xf>
    <xf numFmtId="0" fontId="1" fillId="0" borderId="26" xfId="57" applyBorder="1" applyAlignment="1">
      <alignment horizontal="center" vertical="distributed"/>
      <protection/>
    </xf>
    <xf numFmtId="0" fontId="20" fillId="0" borderId="36" xfId="57" applyFont="1" applyBorder="1" applyAlignment="1">
      <alignment horizontal="center" vertical="distributed"/>
      <protection/>
    </xf>
    <xf numFmtId="0" fontId="20" fillId="0" borderId="37" xfId="57" applyFont="1" applyBorder="1" applyAlignment="1">
      <alignment horizontal="center" vertical="distributed"/>
      <protection/>
    </xf>
    <xf numFmtId="0" fontId="20" fillId="0" borderId="26" xfId="57" applyFont="1" applyBorder="1" applyAlignment="1">
      <alignment horizontal="center" vertical="distributed"/>
      <protection/>
    </xf>
    <xf numFmtId="0" fontId="20" fillId="0" borderId="39" xfId="57" applyFont="1" applyBorder="1" applyAlignment="1">
      <alignment horizontal="center" vertical="distributed"/>
      <protection/>
    </xf>
    <xf numFmtId="0" fontId="20" fillId="0" borderId="40" xfId="57" applyFont="1" applyBorder="1" applyAlignment="1">
      <alignment horizontal="center" vertical="distributed"/>
      <protection/>
    </xf>
    <xf numFmtId="0" fontId="20" fillId="0" borderId="38" xfId="57" applyFont="1" applyBorder="1" applyAlignment="1">
      <alignment horizontal="center" vertical="distributed"/>
      <protection/>
    </xf>
    <xf numFmtId="0" fontId="19" fillId="0" borderId="21" xfId="53" applyFont="1" applyBorder="1" applyAlignment="1">
      <alignment horizontal="center"/>
    </xf>
    <xf numFmtId="0" fontId="19" fillId="0" borderId="0" xfId="53" applyFont="1" applyBorder="1" applyAlignment="1">
      <alignment horizontal="center"/>
    </xf>
    <xf numFmtId="0" fontId="19" fillId="0" borderId="25" xfId="53" applyFont="1" applyBorder="1" applyAlignment="1">
      <alignment horizontal="center"/>
    </xf>
    <xf numFmtId="0" fontId="17" fillId="0" borderId="39" xfId="57" applyFont="1" applyBorder="1" applyAlignment="1">
      <alignment horizontal="center"/>
      <protection/>
    </xf>
    <xf numFmtId="0" fontId="17" fillId="0" borderId="40" xfId="57" applyFont="1" applyBorder="1" applyAlignment="1">
      <alignment horizontal="center"/>
      <protection/>
    </xf>
    <xf numFmtId="0" fontId="17" fillId="0" borderId="38" xfId="57" applyFont="1" applyBorder="1" applyAlignment="1">
      <alignment horizontal="center"/>
      <protection/>
    </xf>
    <xf numFmtId="0" fontId="19" fillId="0" borderId="41" xfId="53" applyFont="1" applyBorder="1" applyAlignment="1">
      <alignment horizontal="center"/>
    </xf>
    <xf numFmtId="0" fontId="19" fillId="0" borderId="42" xfId="53" applyFont="1" applyBorder="1" applyAlignment="1">
      <alignment horizontal="center"/>
    </xf>
    <xf numFmtId="0" fontId="19" fillId="0" borderId="43" xfId="53"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tionalargumentator.com/actuaryguide/6-study-guide.html" TargetMode="External" /><Relationship Id="rId2" Type="http://schemas.openxmlformats.org/officeDocument/2006/relationships/hyperlink" Target="http://creativecommons.org/licenses/by-sa/3.0/" TargetMode="External" /><Relationship Id="rId3" Type="http://schemas.openxmlformats.org/officeDocument/2006/relationships/hyperlink" Target="http://www.casact.org/pubs/Friedland_estimating.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
  <sheetViews>
    <sheetView tabSelected="1" zoomScalePageLayoutView="0" workbookViewId="0" topLeftCell="A67">
      <selection activeCell="E77" sqref="E77"/>
    </sheetView>
  </sheetViews>
  <sheetFormatPr defaultColWidth="9.140625" defaultRowHeight="12.75"/>
  <cols>
    <col min="2" max="2" width="12.00390625" style="0" customWidth="1"/>
    <col min="3" max="3" width="13.28125" style="0" customWidth="1"/>
    <col min="4" max="4" width="13.8515625" style="0" customWidth="1"/>
    <col min="5" max="5" width="13.00390625" style="0" customWidth="1"/>
    <col min="6" max="6" width="28.28125" style="0" customWidth="1"/>
    <col min="7" max="7" width="31.00390625" style="0" customWidth="1"/>
    <col min="9" max="9" width="11.28125" style="0" customWidth="1"/>
    <col min="10" max="10" width="12.8515625" style="0" customWidth="1"/>
    <col min="11" max="11" width="15.28125" style="0" customWidth="1"/>
    <col min="12" max="12" width="13.140625" style="0" customWidth="1"/>
    <col min="13" max="13" width="16.57421875" style="0" customWidth="1"/>
    <col min="14" max="14" width="16.421875" style="0" customWidth="1"/>
  </cols>
  <sheetData>
    <row r="1" spans="1:6" ht="15">
      <c r="A1" s="81" t="s">
        <v>88</v>
      </c>
      <c r="B1" s="82"/>
      <c r="C1" s="82"/>
      <c r="D1" s="82"/>
      <c r="E1" s="82"/>
      <c r="F1" s="83"/>
    </row>
    <row r="2" spans="1:6" ht="15">
      <c r="A2" s="129" t="s">
        <v>0</v>
      </c>
      <c r="B2" s="130"/>
      <c r="C2" s="130"/>
      <c r="D2" s="130"/>
      <c r="E2" s="130"/>
      <c r="F2" s="131"/>
    </row>
    <row r="3" spans="1:6" ht="15.75" thickBot="1">
      <c r="A3" s="132" t="s">
        <v>24</v>
      </c>
      <c r="B3" s="133"/>
      <c r="C3" s="133" t="s">
        <v>21</v>
      </c>
      <c r="D3" s="133"/>
      <c r="E3" s="133"/>
      <c r="F3" s="134"/>
    </row>
    <row r="4" spans="1:6" ht="15.75" thickBot="1">
      <c r="A4" s="135" t="s">
        <v>1</v>
      </c>
      <c r="B4" s="136"/>
      <c r="C4" s="136"/>
      <c r="D4" s="136"/>
      <c r="E4" s="136"/>
      <c r="F4" s="137"/>
    </row>
    <row r="5" spans="1:6" ht="15">
      <c r="A5" s="120" t="s">
        <v>23</v>
      </c>
      <c r="B5" s="121"/>
      <c r="C5" s="121"/>
      <c r="D5" s="121"/>
      <c r="E5" s="121"/>
      <c r="F5" s="122"/>
    </row>
    <row r="6" spans="1:6" ht="15">
      <c r="A6" s="117" t="s">
        <v>2</v>
      </c>
      <c r="B6" s="118"/>
      <c r="C6" s="118"/>
      <c r="D6" s="118"/>
      <c r="E6" s="118"/>
      <c r="F6" s="119"/>
    </row>
    <row r="7" spans="1:6" ht="15.75" thickBot="1">
      <c r="A7" s="99" t="s">
        <v>25</v>
      </c>
      <c r="B7" s="89"/>
      <c r="C7" s="89"/>
      <c r="D7" s="89"/>
      <c r="E7" s="89"/>
      <c r="F7" s="102"/>
    </row>
    <row r="8" spans="1:6" ht="12.75">
      <c r="A8" s="123" t="s">
        <v>22</v>
      </c>
      <c r="B8" s="124"/>
      <c r="C8" s="124"/>
      <c r="D8" s="124"/>
      <c r="E8" s="124"/>
      <c r="F8" s="125"/>
    </row>
    <row r="9" spans="1:6" ht="19.5" customHeight="1" thickBot="1">
      <c r="A9" s="126"/>
      <c r="B9" s="127"/>
      <c r="C9" s="127"/>
      <c r="D9" s="127"/>
      <c r="E9" s="127"/>
      <c r="F9" s="128"/>
    </row>
    <row r="10" spans="1:14" ht="15.75">
      <c r="A10" s="81" t="s">
        <v>27</v>
      </c>
      <c r="B10" s="82"/>
      <c r="C10" s="82"/>
      <c r="D10" s="82"/>
      <c r="E10" s="82"/>
      <c r="F10" s="83"/>
      <c r="H10" s="81" t="s">
        <v>32</v>
      </c>
      <c r="I10" s="82"/>
      <c r="J10" s="82"/>
      <c r="K10" s="82"/>
      <c r="L10" s="82"/>
      <c r="M10" s="82"/>
      <c r="N10" s="83"/>
    </row>
    <row r="11" spans="1:14" ht="15.75" thickBot="1">
      <c r="A11" s="86" t="s">
        <v>7</v>
      </c>
      <c r="B11" s="87"/>
      <c r="C11" s="87"/>
      <c r="D11" s="87"/>
      <c r="E11" s="87"/>
      <c r="F11" s="101"/>
      <c r="H11" s="14"/>
      <c r="I11" s="15" t="s">
        <v>11</v>
      </c>
      <c r="J11" s="15" t="s">
        <v>12</v>
      </c>
      <c r="K11" s="15" t="s">
        <v>13</v>
      </c>
      <c r="L11" s="15" t="s">
        <v>14</v>
      </c>
      <c r="M11" s="15" t="s">
        <v>15</v>
      </c>
      <c r="N11" s="16" t="s">
        <v>16</v>
      </c>
    </row>
    <row r="12" spans="1:14" ht="60">
      <c r="A12" s="1" t="s">
        <v>3</v>
      </c>
      <c r="B12" s="2" t="s">
        <v>4</v>
      </c>
      <c r="C12" s="2" t="s">
        <v>5</v>
      </c>
      <c r="D12" s="2" t="s">
        <v>6</v>
      </c>
      <c r="E12" s="2" t="s">
        <v>8</v>
      </c>
      <c r="F12" s="3" t="s">
        <v>26</v>
      </c>
      <c r="H12" s="17" t="s">
        <v>3</v>
      </c>
      <c r="I12" s="18" t="s">
        <v>33</v>
      </c>
      <c r="J12" s="18" t="s">
        <v>34</v>
      </c>
      <c r="K12" s="18" t="s">
        <v>35</v>
      </c>
      <c r="L12" s="18" t="s">
        <v>36</v>
      </c>
      <c r="M12" s="18" t="s">
        <v>37</v>
      </c>
      <c r="N12" s="19" t="s">
        <v>38</v>
      </c>
    </row>
    <row r="13" spans="1:14" ht="15">
      <c r="A13" s="4">
        <v>2019</v>
      </c>
      <c r="B13" s="5">
        <v>14500</v>
      </c>
      <c r="C13" s="5">
        <v>14430</v>
      </c>
      <c r="D13" s="5">
        <v>1</v>
      </c>
      <c r="E13" s="5">
        <v>1.004</v>
      </c>
      <c r="F13" s="10">
        <v>11568.344876655283</v>
      </c>
      <c r="H13" s="4">
        <v>2019</v>
      </c>
      <c r="I13" s="5"/>
      <c r="J13" s="5"/>
      <c r="K13" s="5"/>
      <c r="L13" s="5"/>
      <c r="M13" s="5"/>
      <c r="N13" s="6"/>
    </row>
    <row r="14" spans="1:14" ht="15">
      <c r="A14" s="4">
        <v>2020</v>
      </c>
      <c r="B14" s="5">
        <v>12300</v>
      </c>
      <c r="C14" s="5">
        <v>12000</v>
      </c>
      <c r="D14" s="5">
        <v>1.002</v>
      </c>
      <c r="E14" s="5">
        <v>1.009</v>
      </c>
      <c r="F14" s="10">
        <v>12282.71911482804</v>
      </c>
      <c r="H14" s="4">
        <v>2020</v>
      </c>
      <c r="I14" s="5"/>
      <c r="J14" s="5"/>
      <c r="K14" s="5"/>
      <c r="L14" s="5"/>
      <c r="M14" s="5"/>
      <c r="N14" s="6"/>
    </row>
    <row r="15" spans="1:14" ht="15">
      <c r="A15" s="4">
        <v>2021</v>
      </c>
      <c r="B15" s="5">
        <v>11220</v>
      </c>
      <c r="C15" s="5">
        <v>11021</v>
      </c>
      <c r="D15" s="5">
        <v>1.041</v>
      </c>
      <c r="E15" s="5">
        <v>1.055</v>
      </c>
      <c r="F15" s="10">
        <v>12960.017276520157</v>
      </c>
      <c r="H15" s="4">
        <v>2021</v>
      </c>
      <c r="I15" s="5"/>
      <c r="J15" s="5"/>
      <c r="K15" s="5"/>
      <c r="L15" s="5"/>
      <c r="M15" s="5"/>
      <c r="N15" s="6"/>
    </row>
    <row r="16" spans="1:14" ht="15">
      <c r="A16" s="4">
        <v>2022</v>
      </c>
      <c r="B16" s="5">
        <v>10256</v>
      </c>
      <c r="C16" s="5">
        <v>8751</v>
      </c>
      <c r="D16" s="5">
        <v>1.124</v>
      </c>
      <c r="E16" s="5">
        <v>1.165</v>
      </c>
      <c r="F16" s="10">
        <v>11947.797218394775</v>
      </c>
      <c r="H16" s="4">
        <v>2022</v>
      </c>
      <c r="I16" s="5"/>
      <c r="J16" s="5"/>
      <c r="K16" s="5"/>
      <c r="L16" s="5"/>
      <c r="M16" s="5"/>
      <c r="N16" s="6"/>
    </row>
    <row r="17" spans="1:14" ht="15">
      <c r="A17" s="4">
        <v>2023</v>
      </c>
      <c r="B17" s="5">
        <v>9112</v>
      </c>
      <c r="C17" s="5">
        <v>6663</v>
      </c>
      <c r="D17" s="5">
        <v>1.325</v>
      </c>
      <c r="E17" s="5">
        <v>1.554</v>
      </c>
      <c r="F17" s="10">
        <v>11235.034396793131</v>
      </c>
      <c r="H17" s="4">
        <v>2023</v>
      </c>
      <c r="I17" s="5"/>
      <c r="J17" s="5"/>
      <c r="K17" s="5"/>
      <c r="L17" s="5"/>
      <c r="M17" s="5"/>
      <c r="N17" s="6"/>
    </row>
    <row r="18" spans="1:14" ht="15.75" thickBot="1">
      <c r="A18" s="7">
        <v>2024</v>
      </c>
      <c r="B18" s="8">
        <v>8424</v>
      </c>
      <c r="C18" s="8">
        <v>4391</v>
      </c>
      <c r="D18" s="8">
        <v>1.875</v>
      </c>
      <c r="E18" s="8">
        <v>2.336</v>
      </c>
      <c r="F18" s="11">
        <v>12088.171303298011</v>
      </c>
      <c r="H18" s="7">
        <v>2024</v>
      </c>
      <c r="I18" s="8"/>
      <c r="J18" s="8"/>
      <c r="K18" s="8"/>
      <c r="L18" s="8"/>
      <c r="M18" s="8"/>
      <c r="N18" s="9"/>
    </row>
    <row r="19" spans="1:6" ht="15">
      <c r="A19" s="110" t="s">
        <v>61</v>
      </c>
      <c r="B19" s="96"/>
      <c r="C19" s="96"/>
      <c r="D19" s="96"/>
      <c r="E19" s="96"/>
      <c r="F19" s="100"/>
    </row>
    <row r="20" spans="1:6" ht="15">
      <c r="A20" s="111" t="s">
        <v>28</v>
      </c>
      <c r="B20" s="112"/>
      <c r="C20" s="112"/>
      <c r="D20" s="112"/>
      <c r="E20" s="112"/>
      <c r="F20" s="113"/>
    </row>
    <row r="21" spans="1:6" ht="15">
      <c r="A21" s="111" t="s">
        <v>29</v>
      </c>
      <c r="B21" s="112"/>
      <c r="C21" s="112"/>
      <c r="D21" s="112"/>
      <c r="E21" s="112"/>
      <c r="F21" s="113"/>
    </row>
    <row r="22" spans="1:6" ht="15">
      <c r="A22" s="114" t="s">
        <v>30</v>
      </c>
      <c r="B22" s="115"/>
      <c r="C22" s="115"/>
      <c r="D22" s="115"/>
      <c r="E22" s="115"/>
      <c r="F22" s="116"/>
    </row>
    <row r="23" spans="1:6" ht="15">
      <c r="A23" s="111" t="s">
        <v>31</v>
      </c>
      <c r="B23" s="112"/>
      <c r="C23" s="112"/>
      <c r="D23" s="112"/>
      <c r="E23" s="112"/>
      <c r="F23" s="113"/>
    </row>
    <row r="24" spans="1:6" ht="12.75">
      <c r="A24" s="103" t="s">
        <v>40</v>
      </c>
      <c r="B24" s="104"/>
      <c r="C24" s="104"/>
      <c r="D24" s="104"/>
      <c r="E24" s="104"/>
      <c r="F24" s="105"/>
    </row>
    <row r="25" spans="1:6" ht="12.75">
      <c r="A25" s="106"/>
      <c r="B25" s="104"/>
      <c r="C25" s="104"/>
      <c r="D25" s="104"/>
      <c r="E25" s="104"/>
      <c r="F25" s="105"/>
    </row>
    <row r="26" spans="1:6" ht="15.75" thickBot="1">
      <c r="A26" s="107" t="s">
        <v>41</v>
      </c>
      <c r="B26" s="108"/>
      <c r="C26" s="108"/>
      <c r="D26" s="108"/>
      <c r="E26" s="108"/>
      <c r="F26" s="109"/>
    </row>
    <row r="27" spans="1:6" ht="15">
      <c r="A27" s="95" t="s">
        <v>10</v>
      </c>
      <c r="B27" s="96"/>
      <c r="C27" s="96"/>
      <c r="D27" s="96"/>
      <c r="E27" s="96"/>
      <c r="F27" s="100"/>
    </row>
    <row r="28" spans="1:6" ht="15">
      <c r="A28" s="86" t="s">
        <v>9</v>
      </c>
      <c r="B28" s="87"/>
      <c r="C28" s="87"/>
      <c r="D28" s="87"/>
      <c r="E28" s="87"/>
      <c r="F28" s="101"/>
    </row>
    <row r="29" spans="1:6" ht="15.75" thickBot="1">
      <c r="A29" s="88" t="s">
        <v>17</v>
      </c>
      <c r="B29" s="89"/>
      <c r="C29" s="89"/>
      <c r="D29" s="89"/>
      <c r="E29" s="89"/>
      <c r="F29" s="102"/>
    </row>
    <row r="30" spans="1:14" ht="15.75" thickBot="1">
      <c r="A30" s="81" t="s">
        <v>39</v>
      </c>
      <c r="B30" s="82"/>
      <c r="C30" s="82"/>
      <c r="D30" s="82"/>
      <c r="E30" s="82"/>
      <c r="F30" s="82"/>
      <c r="G30" s="83"/>
      <c r="I30" s="90" t="s">
        <v>52</v>
      </c>
      <c r="J30" s="91"/>
      <c r="K30" s="91"/>
      <c r="L30" s="91"/>
      <c r="M30" s="91"/>
      <c r="N30" s="92"/>
    </row>
    <row r="31" spans="1:14" ht="15">
      <c r="A31" s="14"/>
      <c r="B31" s="15" t="s">
        <v>11</v>
      </c>
      <c r="C31" s="15" t="s">
        <v>12</v>
      </c>
      <c r="D31" s="15" t="s">
        <v>13</v>
      </c>
      <c r="E31" s="15" t="s">
        <v>14</v>
      </c>
      <c r="F31" s="15" t="s">
        <v>15</v>
      </c>
      <c r="G31" s="16" t="s">
        <v>16</v>
      </c>
      <c r="I31" s="14"/>
      <c r="J31" s="35" t="s">
        <v>11</v>
      </c>
      <c r="K31" s="35" t="s">
        <v>12</v>
      </c>
      <c r="L31" s="31" t="s">
        <v>50</v>
      </c>
      <c r="M31" s="36" t="s">
        <v>47</v>
      </c>
      <c r="N31" s="39" t="s">
        <v>15</v>
      </c>
    </row>
    <row r="32" spans="1:14" ht="60" customHeight="1">
      <c r="A32" s="17" t="s">
        <v>3</v>
      </c>
      <c r="B32" s="18" t="s">
        <v>33</v>
      </c>
      <c r="C32" s="18" t="s">
        <v>34</v>
      </c>
      <c r="D32" s="18" t="s">
        <v>35</v>
      </c>
      <c r="E32" s="18" t="s">
        <v>36</v>
      </c>
      <c r="F32" s="18" t="s">
        <v>37</v>
      </c>
      <c r="G32" s="19" t="s">
        <v>38</v>
      </c>
      <c r="I32" s="17" t="s">
        <v>3</v>
      </c>
      <c r="J32" s="18" t="s">
        <v>20</v>
      </c>
      <c r="K32" s="18" t="s">
        <v>46</v>
      </c>
      <c r="L32" s="18" t="s">
        <v>51</v>
      </c>
      <c r="M32" s="33" t="s">
        <v>48</v>
      </c>
      <c r="N32" s="40" t="s">
        <v>49</v>
      </c>
    </row>
    <row r="33" spans="1:14" ht="15">
      <c r="A33" s="4">
        <v>2019</v>
      </c>
      <c r="B33" s="20">
        <f aca="true" t="shared" si="0" ref="B33:C38">1-1/D13</f>
        <v>0</v>
      </c>
      <c r="C33" s="20">
        <f t="shared" si="0"/>
        <v>0.003984063745019917</v>
      </c>
      <c r="D33" s="12">
        <f aca="true" t="shared" si="1" ref="D33:D38">F13*B33</f>
        <v>0</v>
      </c>
      <c r="E33" s="12">
        <f aca="true" t="shared" si="2" ref="E33:E38">C33*F13</f>
        <v>46.08902341296921</v>
      </c>
      <c r="F33" s="12">
        <f aca="true" t="shared" si="3" ref="F33:G38">B13+D33</f>
        <v>14500</v>
      </c>
      <c r="G33" s="22">
        <f t="shared" si="3"/>
        <v>14476.08902341297</v>
      </c>
      <c r="I33" s="4">
        <v>2019</v>
      </c>
      <c r="J33" s="5"/>
      <c r="K33" s="5"/>
      <c r="L33" s="5"/>
      <c r="M33" s="32"/>
      <c r="N33" s="38"/>
    </row>
    <row r="34" spans="1:14" ht="15">
      <c r="A34" s="4">
        <v>2020</v>
      </c>
      <c r="B34" s="20">
        <f t="shared" si="0"/>
        <v>0.001996007984031989</v>
      </c>
      <c r="C34" s="20">
        <f t="shared" si="0"/>
        <v>0.008919722497522153</v>
      </c>
      <c r="D34" s="12">
        <f t="shared" si="1"/>
        <v>24.51640541881909</v>
      </c>
      <c r="E34" s="12">
        <f t="shared" si="2"/>
        <v>109.55844601927706</v>
      </c>
      <c r="F34" s="12">
        <f t="shared" si="3"/>
        <v>12324.516405418819</v>
      </c>
      <c r="G34" s="22">
        <f t="shared" si="3"/>
        <v>12109.558446019277</v>
      </c>
      <c r="I34" s="4">
        <v>2020</v>
      </c>
      <c r="J34" s="5"/>
      <c r="K34" s="5"/>
      <c r="L34" s="5"/>
      <c r="M34" s="32"/>
      <c r="N34" s="34"/>
    </row>
    <row r="35" spans="1:14" ht="15">
      <c r="A35" s="4">
        <v>2021</v>
      </c>
      <c r="B35" s="20">
        <f t="shared" si="0"/>
        <v>0.03938520653218047</v>
      </c>
      <c r="C35" s="20">
        <f t="shared" si="0"/>
        <v>0.05213270142180093</v>
      </c>
      <c r="D35" s="12">
        <f t="shared" si="1"/>
        <v>510.43295709637346</v>
      </c>
      <c r="E35" s="12">
        <f t="shared" si="2"/>
        <v>675.640711098207</v>
      </c>
      <c r="F35" s="12">
        <f t="shared" si="3"/>
        <v>11730.432957096373</v>
      </c>
      <c r="G35" s="22">
        <f t="shared" si="3"/>
        <v>11696.640711098207</v>
      </c>
      <c r="I35" s="4">
        <v>2021</v>
      </c>
      <c r="J35" s="5"/>
      <c r="K35" s="5"/>
      <c r="L35" s="5"/>
      <c r="M35" s="32"/>
      <c r="N35" s="34"/>
    </row>
    <row r="36" spans="1:14" ht="15">
      <c r="A36" s="4">
        <v>2022</v>
      </c>
      <c r="B36" s="20">
        <f t="shared" si="0"/>
        <v>0.11032028469750899</v>
      </c>
      <c r="C36" s="20">
        <f t="shared" si="0"/>
        <v>0.14163090128755362</v>
      </c>
      <c r="D36" s="12">
        <f t="shared" si="1"/>
        <v>1318.0843906414175</v>
      </c>
      <c r="E36" s="12">
        <f t="shared" si="2"/>
        <v>1692.1772884421782</v>
      </c>
      <c r="F36" s="12">
        <f t="shared" si="3"/>
        <v>11574.084390641417</v>
      </c>
      <c r="G36" s="22">
        <f t="shared" si="3"/>
        <v>10443.177288442179</v>
      </c>
      <c r="I36" s="4">
        <v>2022</v>
      </c>
      <c r="J36" s="5"/>
      <c r="K36" s="5"/>
      <c r="L36" s="5"/>
      <c r="M36" s="32"/>
      <c r="N36" s="34"/>
    </row>
    <row r="37" spans="1:14" ht="15">
      <c r="A37" s="4">
        <v>2023</v>
      </c>
      <c r="B37" s="20">
        <f t="shared" si="0"/>
        <v>0.24528301886792447</v>
      </c>
      <c r="C37" s="20">
        <f t="shared" si="0"/>
        <v>0.3564993564993565</v>
      </c>
      <c r="D37" s="12">
        <f t="shared" si="1"/>
        <v>2755.76315393039</v>
      </c>
      <c r="E37" s="12">
        <f t="shared" si="2"/>
        <v>4005.282532704887</v>
      </c>
      <c r="F37" s="12">
        <f t="shared" si="3"/>
        <v>11867.763153930391</v>
      </c>
      <c r="G37" s="22">
        <f t="shared" si="3"/>
        <v>10668.282532704887</v>
      </c>
      <c r="I37" s="4">
        <v>2023</v>
      </c>
      <c r="J37" s="5"/>
      <c r="K37" s="5"/>
      <c r="L37" s="5"/>
      <c r="M37" s="32"/>
      <c r="N37" s="34"/>
    </row>
    <row r="38" spans="1:14" ht="15.75" thickBot="1">
      <c r="A38" s="7">
        <v>2024</v>
      </c>
      <c r="B38" s="21">
        <f t="shared" si="0"/>
        <v>0.4666666666666667</v>
      </c>
      <c r="C38" s="21">
        <f t="shared" si="0"/>
        <v>0.571917808219178</v>
      </c>
      <c r="D38" s="13">
        <f t="shared" si="1"/>
        <v>5641.146608205739</v>
      </c>
      <c r="E38" s="13">
        <f t="shared" si="2"/>
        <v>6913.440437160163</v>
      </c>
      <c r="F38" s="13">
        <f t="shared" si="3"/>
        <v>14065.146608205738</v>
      </c>
      <c r="G38" s="23">
        <f t="shared" si="3"/>
        <v>11304.440437160163</v>
      </c>
      <c r="I38" s="41">
        <v>2024</v>
      </c>
      <c r="J38" s="42"/>
      <c r="K38" s="42"/>
      <c r="L38" s="42"/>
      <c r="M38" s="44"/>
      <c r="N38" s="45"/>
    </row>
    <row r="39" spans="9:14" ht="15.75" thickBot="1">
      <c r="I39" s="29" t="s">
        <v>19</v>
      </c>
      <c r="J39" s="30"/>
      <c r="K39" s="30"/>
      <c r="L39" s="30"/>
      <c r="M39" s="46"/>
      <c r="N39" s="47"/>
    </row>
    <row r="40" spans="1:7" ht="15.75">
      <c r="A40" s="55" t="s">
        <v>53</v>
      </c>
      <c r="B40" s="56"/>
      <c r="C40" s="56"/>
      <c r="D40" s="56"/>
      <c r="E40" s="56"/>
      <c r="F40" s="56"/>
      <c r="G40" s="28"/>
    </row>
    <row r="41" spans="1:7" ht="15.75" thickBot="1">
      <c r="A41" s="88" t="s">
        <v>18</v>
      </c>
      <c r="B41" s="89"/>
      <c r="C41" s="89"/>
      <c r="D41" s="89"/>
      <c r="E41" s="89"/>
      <c r="F41" s="89"/>
      <c r="G41" s="57"/>
    </row>
    <row r="42" spans="1:7" ht="15">
      <c r="A42" s="97" t="s">
        <v>42</v>
      </c>
      <c r="B42" s="98"/>
      <c r="C42" s="98"/>
      <c r="D42" s="98"/>
      <c r="E42" s="98"/>
      <c r="F42" s="98"/>
      <c r="G42" s="28"/>
    </row>
    <row r="43" spans="1:7" ht="15">
      <c r="A43" s="69" t="s">
        <v>43</v>
      </c>
      <c r="B43" s="70"/>
      <c r="C43" s="70"/>
      <c r="D43" s="70"/>
      <c r="E43" s="70"/>
      <c r="F43" s="70"/>
      <c r="G43" s="71"/>
    </row>
    <row r="44" spans="1:7" ht="15">
      <c r="A44" s="24" t="s">
        <v>45</v>
      </c>
      <c r="B44" s="25"/>
      <c r="C44" s="25"/>
      <c r="D44" s="25"/>
      <c r="E44" s="25"/>
      <c r="F44" s="25"/>
      <c r="G44" s="26"/>
    </row>
    <row r="45" spans="1:7" ht="15">
      <c r="A45" s="93" t="s">
        <v>44</v>
      </c>
      <c r="B45" s="94"/>
      <c r="C45" s="94"/>
      <c r="D45" s="94"/>
      <c r="E45" s="94"/>
      <c r="F45" s="94"/>
      <c r="G45" s="26"/>
    </row>
    <row r="46" spans="1:7" ht="15.75" thickBot="1">
      <c r="A46" s="93" t="s">
        <v>65</v>
      </c>
      <c r="B46" s="94"/>
      <c r="C46" s="94"/>
      <c r="D46" s="94"/>
      <c r="E46" s="94"/>
      <c r="F46" s="94"/>
      <c r="G46" s="26"/>
    </row>
    <row r="47" spans="1:7" ht="15">
      <c r="A47" s="95" t="s">
        <v>10</v>
      </c>
      <c r="B47" s="96"/>
      <c r="C47" s="96"/>
      <c r="D47" s="96"/>
      <c r="E47" s="96"/>
      <c r="F47" s="96"/>
      <c r="G47" s="28"/>
    </row>
    <row r="48" spans="1:7" ht="15">
      <c r="A48" s="86" t="s">
        <v>9</v>
      </c>
      <c r="B48" s="87"/>
      <c r="C48" s="87"/>
      <c r="D48" s="87"/>
      <c r="E48" s="87"/>
      <c r="F48" s="87"/>
      <c r="G48" s="58"/>
    </row>
    <row r="49" spans="1:7" ht="15.75" thickBot="1">
      <c r="A49" s="88" t="s">
        <v>17</v>
      </c>
      <c r="B49" s="89"/>
      <c r="C49" s="89"/>
      <c r="D49" s="89"/>
      <c r="E49" s="89"/>
      <c r="F49" s="89"/>
      <c r="G49" s="61"/>
    </row>
    <row r="50" ht="13.5" thickBot="1"/>
    <row r="51" spans="1:15" ht="15.75" thickBot="1">
      <c r="A51" s="90" t="s">
        <v>54</v>
      </c>
      <c r="B51" s="91"/>
      <c r="C51" s="91"/>
      <c r="D51" s="91"/>
      <c r="E51" s="91"/>
      <c r="F51" s="92"/>
      <c r="I51" s="81" t="s">
        <v>58</v>
      </c>
      <c r="J51" s="82"/>
      <c r="K51" s="83"/>
      <c r="L51" s="37"/>
      <c r="M51" s="37"/>
      <c r="N51" s="37"/>
      <c r="O51" s="37"/>
    </row>
    <row r="52" spans="1:15" ht="15">
      <c r="A52" s="14"/>
      <c r="B52" s="35" t="s">
        <v>11</v>
      </c>
      <c r="C52" s="35" t="s">
        <v>12</v>
      </c>
      <c r="D52" s="31" t="s">
        <v>50</v>
      </c>
      <c r="E52" s="36" t="s">
        <v>47</v>
      </c>
      <c r="F52" s="39" t="s">
        <v>15</v>
      </c>
      <c r="I52" s="14"/>
      <c r="J52" s="15" t="s">
        <v>11</v>
      </c>
      <c r="K52" s="64" t="s">
        <v>12</v>
      </c>
      <c r="L52" s="62"/>
      <c r="M52" s="62"/>
      <c r="N52" s="62"/>
      <c r="O52" s="62"/>
    </row>
    <row r="53" spans="1:15" ht="88.5" customHeight="1">
      <c r="A53" s="17" t="s">
        <v>3</v>
      </c>
      <c r="B53" s="18" t="s">
        <v>20</v>
      </c>
      <c r="C53" s="18" t="s">
        <v>46</v>
      </c>
      <c r="D53" s="18" t="s">
        <v>51</v>
      </c>
      <c r="E53" s="33" t="s">
        <v>48</v>
      </c>
      <c r="F53" s="40" t="s">
        <v>49</v>
      </c>
      <c r="I53" s="17" t="s">
        <v>3</v>
      </c>
      <c r="J53" s="18" t="s">
        <v>59</v>
      </c>
      <c r="K53" s="19" t="s">
        <v>60</v>
      </c>
      <c r="L53" s="63"/>
      <c r="M53" s="63"/>
      <c r="N53" s="63"/>
      <c r="O53" s="63"/>
    </row>
    <row r="54" spans="1:15" ht="15">
      <c r="A54" s="4">
        <v>2019</v>
      </c>
      <c r="B54" s="5">
        <f aca="true" t="shared" si="4" ref="B54:B59">B13-C13</f>
        <v>70</v>
      </c>
      <c r="C54" s="12">
        <f aca="true" t="shared" si="5" ref="C54:C59">F33-B13</f>
        <v>0</v>
      </c>
      <c r="D54" s="12">
        <f aca="true" t="shared" si="6" ref="D54:D59">G33-B13</f>
        <v>-23.910976587030746</v>
      </c>
      <c r="E54" s="49">
        <f>B54+C54</f>
        <v>70</v>
      </c>
      <c r="F54" s="50">
        <f>B54+D54</f>
        <v>46.089023412969254</v>
      </c>
      <c r="I54" s="4">
        <v>2019</v>
      </c>
      <c r="J54" s="5"/>
      <c r="K54" s="6"/>
      <c r="L54" s="27"/>
      <c r="M54" s="27"/>
      <c r="N54" s="27"/>
      <c r="O54" s="27"/>
    </row>
    <row r="55" spans="1:15" ht="15">
      <c r="A55" s="4">
        <v>2020</v>
      </c>
      <c r="B55" s="5">
        <f t="shared" si="4"/>
        <v>300</v>
      </c>
      <c r="C55" s="12">
        <f t="shared" si="5"/>
        <v>24.516405418818977</v>
      </c>
      <c r="D55" s="12">
        <f t="shared" si="6"/>
        <v>-190.44155398072326</v>
      </c>
      <c r="E55" s="49">
        <f aca="true" t="shared" si="7" ref="E55:E60">B55+C55</f>
        <v>324.516405418819</v>
      </c>
      <c r="F55" s="50">
        <f aca="true" t="shared" si="8" ref="F55:F60">B55+D55</f>
        <v>109.55844601927674</v>
      </c>
      <c r="I55" s="4">
        <v>2020</v>
      </c>
      <c r="J55" s="5"/>
      <c r="K55" s="6"/>
      <c r="L55" s="27"/>
      <c r="M55" s="27"/>
      <c r="N55" s="27"/>
      <c r="O55" s="27"/>
    </row>
    <row r="56" spans="1:15" ht="15">
      <c r="A56" s="4">
        <v>2021</v>
      </c>
      <c r="B56" s="5">
        <f t="shared" si="4"/>
        <v>199</v>
      </c>
      <c r="C56" s="12">
        <f t="shared" si="5"/>
        <v>510.4329570963728</v>
      </c>
      <c r="D56" s="12">
        <f t="shared" si="6"/>
        <v>476.64071109820725</v>
      </c>
      <c r="E56" s="49">
        <f t="shared" si="7"/>
        <v>709.4329570963728</v>
      </c>
      <c r="F56" s="50">
        <f t="shared" si="8"/>
        <v>675.6407110982072</v>
      </c>
      <c r="I56" s="4">
        <v>2021</v>
      </c>
      <c r="J56" s="5"/>
      <c r="K56" s="6"/>
      <c r="L56" s="27"/>
      <c r="M56" s="27"/>
      <c r="N56" s="27"/>
      <c r="O56" s="27"/>
    </row>
    <row r="57" spans="1:15" ht="15">
      <c r="A57" s="4">
        <v>2022</v>
      </c>
      <c r="B57" s="5">
        <f t="shared" si="4"/>
        <v>1505</v>
      </c>
      <c r="C57" s="12">
        <f t="shared" si="5"/>
        <v>1318.0843906414175</v>
      </c>
      <c r="D57" s="12">
        <f t="shared" si="6"/>
        <v>187.1772884421789</v>
      </c>
      <c r="E57" s="49">
        <f t="shared" si="7"/>
        <v>2823.0843906414175</v>
      </c>
      <c r="F57" s="50">
        <f t="shared" si="8"/>
        <v>1692.177288442179</v>
      </c>
      <c r="I57" s="4">
        <v>2022</v>
      </c>
      <c r="J57" s="5"/>
      <c r="K57" s="6"/>
      <c r="L57" s="27"/>
      <c r="M57" s="27"/>
      <c r="N57" s="27"/>
      <c r="O57" s="27"/>
    </row>
    <row r="58" spans="1:15" ht="15">
      <c r="A58" s="4">
        <v>2023</v>
      </c>
      <c r="B58" s="5">
        <f t="shared" si="4"/>
        <v>2449</v>
      </c>
      <c r="C58" s="12">
        <f t="shared" si="5"/>
        <v>2755.763153930391</v>
      </c>
      <c r="D58" s="12">
        <f t="shared" si="6"/>
        <v>1556.2825327048868</v>
      </c>
      <c r="E58" s="49">
        <f t="shared" si="7"/>
        <v>5204.763153930391</v>
      </c>
      <c r="F58" s="50">
        <f t="shared" si="8"/>
        <v>4005.2825327048868</v>
      </c>
      <c r="I58" s="4">
        <v>2023</v>
      </c>
      <c r="J58" s="5"/>
      <c r="K58" s="6"/>
      <c r="L58" s="27"/>
      <c r="M58" s="27"/>
      <c r="N58" s="27"/>
      <c r="O58" s="27"/>
    </row>
    <row r="59" spans="1:15" ht="15.75" thickBot="1">
      <c r="A59" s="41">
        <v>2024</v>
      </c>
      <c r="B59" s="42">
        <f t="shared" si="4"/>
        <v>4033</v>
      </c>
      <c r="C59" s="43">
        <f t="shared" si="5"/>
        <v>5641.146608205738</v>
      </c>
      <c r="D59" s="43">
        <f t="shared" si="6"/>
        <v>2880.440437160163</v>
      </c>
      <c r="E59" s="51">
        <f t="shared" si="7"/>
        <v>9674.146608205738</v>
      </c>
      <c r="F59" s="52">
        <f t="shared" si="8"/>
        <v>6913.440437160163</v>
      </c>
      <c r="I59" s="7">
        <v>2024</v>
      </c>
      <c r="J59" s="8"/>
      <c r="K59" s="9"/>
      <c r="L59" s="27"/>
      <c r="M59" s="27"/>
      <c r="N59" s="27"/>
      <c r="O59" s="27"/>
    </row>
    <row r="60" spans="1:6" ht="15.75" thickBot="1">
      <c r="A60" s="29" t="s">
        <v>19</v>
      </c>
      <c r="B60" s="30">
        <f>SUM(B54:B59)</f>
        <v>8556</v>
      </c>
      <c r="C60" s="48">
        <f>SUM(C54:C59)</f>
        <v>10249.943515292738</v>
      </c>
      <c r="D60" s="48">
        <f>SUM(D54:D59)</f>
        <v>4886.188438837682</v>
      </c>
      <c r="E60" s="53">
        <f t="shared" si="7"/>
        <v>18805.94351529274</v>
      </c>
      <c r="F60" s="54">
        <f t="shared" si="8"/>
        <v>13442.188438837682</v>
      </c>
    </row>
    <row r="61" ht="13.5" thickBot="1"/>
    <row r="62" spans="1:7" ht="15.75">
      <c r="A62" s="55" t="s">
        <v>57</v>
      </c>
      <c r="B62" s="56"/>
      <c r="C62" s="56"/>
      <c r="D62" s="56"/>
      <c r="E62" s="56"/>
      <c r="F62" s="56"/>
      <c r="G62" s="28"/>
    </row>
    <row r="63" spans="1:7" ht="15.75" thickBot="1">
      <c r="A63" s="99" t="s">
        <v>61</v>
      </c>
      <c r="B63" s="89"/>
      <c r="C63" s="89"/>
      <c r="D63" s="89"/>
      <c r="E63" s="89"/>
      <c r="F63" s="89"/>
      <c r="G63" s="61"/>
    </row>
    <row r="64" spans="1:7" ht="15">
      <c r="A64" s="69" t="s">
        <v>90</v>
      </c>
      <c r="B64" s="70"/>
      <c r="C64" s="70"/>
      <c r="D64" s="70"/>
      <c r="E64" s="70"/>
      <c r="F64" s="70"/>
      <c r="G64" s="71"/>
    </row>
    <row r="65" spans="1:7" ht="15.75" thickBot="1">
      <c r="A65" s="59" t="s">
        <v>89</v>
      </c>
      <c r="B65" s="60"/>
      <c r="C65" s="60"/>
      <c r="D65" s="60"/>
      <c r="E65" s="60"/>
      <c r="F65" s="60"/>
      <c r="G65" s="57"/>
    </row>
    <row r="66" spans="1:7" ht="15">
      <c r="A66" s="95" t="s">
        <v>10</v>
      </c>
      <c r="B66" s="96"/>
      <c r="C66" s="96"/>
      <c r="D66" s="96"/>
      <c r="E66" s="96"/>
      <c r="F66" s="96"/>
      <c r="G66" s="28"/>
    </row>
    <row r="67" spans="1:7" ht="15">
      <c r="A67" s="86" t="s">
        <v>9</v>
      </c>
      <c r="B67" s="87"/>
      <c r="C67" s="87"/>
      <c r="D67" s="87"/>
      <c r="E67" s="87"/>
      <c r="F67" s="87"/>
      <c r="G67" s="58"/>
    </row>
    <row r="68" spans="1:7" ht="15.75" thickBot="1">
      <c r="A68" s="88" t="s">
        <v>17</v>
      </c>
      <c r="B68" s="89"/>
      <c r="C68" s="89"/>
      <c r="D68" s="89"/>
      <c r="E68" s="89"/>
      <c r="F68" s="89"/>
      <c r="G68" s="61"/>
    </row>
    <row r="69" ht="13.5" thickBot="1"/>
    <row r="70" spans="1:14" ht="15.75" thickBot="1">
      <c r="A70" s="81" t="s">
        <v>62</v>
      </c>
      <c r="B70" s="82"/>
      <c r="C70" s="83"/>
      <c r="I70" s="90" t="s">
        <v>67</v>
      </c>
      <c r="J70" s="91"/>
      <c r="K70" s="91"/>
      <c r="L70" s="91"/>
      <c r="M70" s="91"/>
      <c r="N70" s="92"/>
    </row>
    <row r="71" spans="1:14" ht="15">
      <c r="A71" s="14"/>
      <c r="B71" s="15" t="s">
        <v>11</v>
      </c>
      <c r="C71" s="64" t="s">
        <v>12</v>
      </c>
      <c r="I71" s="14"/>
      <c r="J71" s="35" t="s">
        <v>11</v>
      </c>
      <c r="K71" s="35" t="s">
        <v>12</v>
      </c>
      <c r="L71" s="31" t="s">
        <v>50</v>
      </c>
      <c r="M71" s="36" t="s">
        <v>47</v>
      </c>
      <c r="N71" s="39" t="s">
        <v>15</v>
      </c>
    </row>
    <row r="72" spans="1:14" ht="75.75" customHeight="1">
      <c r="A72" s="17" t="s">
        <v>3</v>
      </c>
      <c r="B72" s="18" t="s">
        <v>59</v>
      </c>
      <c r="C72" s="19" t="s">
        <v>60</v>
      </c>
      <c r="I72" s="17" t="s">
        <v>3</v>
      </c>
      <c r="J72" s="18" t="s">
        <v>20</v>
      </c>
      <c r="K72" s="18" t="s">
        <v>68</v>
      </c>
      <c r="L72" s="18" t="s">
        <v>69</v>
      </c>
      <c r="M72" s="33" t="s">
        <v>70</v>
      </c>
      <c r="N72" s="40" t="s">
        <v>71</v>
      </c>
    </row>
    <row r="73" spans="1:14" ht="15">
      <c r="A73" s="4">
        <v>2019</v>
      </c>
      <c r="B73" s="12">
        <f aca="true" t="shared" si="9" ref="B73:B78">B33*F33+B13</f>
        <v>14500</v>
      </c>
      <c r="C73" s="65">
        <f aca="true" t="shared" si="10" ref="C73:C78">C33*G33+B13</f>
        <v>14557.67366144786</v>
      </c>
      <c r="I73" s="4">
        <v>2019</v>
      </c>
      <c r="J73" s="5"/>
      <c r="K73" s="5"/>
      <c r="L73" s="5"/>
      <c r="M73" s="32"/>
      <c r="N73" s="38"/>
    </row>
    <row r="74" spans="1:14" ht="15">
      <c r="A74" s="4">
        <v>2020</v>
      </c>
      <c r="B74" s="12">
        <f t="shared" si="9"/>
        <v>12324.59983314455</v>
      </c>
      <c r="C74" s="65">
        <f t="shared" si="10"/>
        <v>12408.013900906017</v>
      </c>
      <c r="I74" s="4">
        <v>2020</v>
      </c>
      <c r="J74" s="5"/>
      <c r="K74" s="5"/>
      <c r="L74" s="5"/>
      <c r="M74" s="32"/>
      <c r="N74" s="34"/>
    </row>
    <row r="75" spans="1:14" ht="15">
      <c r="A75" s="4">
        <v>2021</v>
      </c>
      <c r="B75" s="12">
        <f t="shared" si="9"/>
        <v>11682.005524727138</v>
      </c>
      <c r="C75" s="65">
        <f t="shared" si="10"/>
        <v>11829.777477829764</v>
      </c>
      <c r="I75" s="4">
        <v>2021</v>
      </c>
      <c r="J75" s="5"/>
      <c r="K75" s="5"/>
      <c r="L75" s="5"/>
      <c r="M75" s="32"/>
      <c r="N75" s="34"/>
    </row>
    <row r="76" spans="1:14" ht="15">
      <c r="A76" s="4">
        <v>2022</v>
      </c>
      <c r="B76" s="12">
        <f t="shared" si="9"/>
        <v>11532.856285088556</v>
      </c>
      <c r="C76" s="65">
        <f t="shared" si="10"/>
        <v>11735.076611667777</v>
      </c>
      <c r="I76" s="4">
        <v>2022</v>
      </c>
      <c r="J76" s="5"/>
      <c r="K76" s="5"/>
      <c r="L76" s="5"/>
      <c r="M76" s="32"/>
      <c r="N76" s="34"/>
    </row>
    <row r="77" spans="1:14" ht="15">
      <c r="A77" s="4">
        <v>2023</v>
      </c>
      <c r="B77" s="12">
        <f t="shared" si="9"/>
        <v>12022.960773605566</v>
      </c>
      <c r="C77" s="65">
        <f t="shared" si="10"/>
        <v>12915.235857862617</v>
      </c>
      <c r="I77" s="4">
        <v>2023</v>
      </c>
      <c r="J77" s="5"/>
      <c r="K77" s="5"/>
      <c r="L77" s="5"/>
      <c r="M77" s="32"/>
      <c r="N77" s="34"/>
    </row>
    <row r="78" spans="1:14" ht="15.75" thickBot="1">
      <c r="A78" s="7">
        <v>2024</v>
      </c>
      <c r="B78" s="12">
        <f t="shared" si="9"/>
        <v>14987.735083829344</v>
      </c>
      <c r="C78" s="65">
        <f t="shared" si="10"/>
        <v>14889.210797964886</v>
      </c>
      <c r="I78" s="41">
        <v>2024</v>
      </c>
      <c r="J78" s="42"/>
      <c r="K78" s="42"/>
      <c r="L78" s="42"/>
      <c r="M78" s="44"/>
      <c r="N78" s="45"/>
    </row>
    <row r="79" spans="9:14" ht="15.75" thickBot="1">
      <c r="I79" s="29" t="s">
        <v>19</v>
      </c>
      <c r="J79" s="30"/>
      <c r="K79" s="30"/>
      <c r="L79" s="30"/>
      <c r="M79" s="46"/>
      <c r="N79" s="47"/>
    </row>
    <row r="80" spans="1:7" ht="15.75">
      <c r="A80" s="55" t="s">
        <v>66</v>
      </c>
      <c r="B80" s="56"/>
      <c r="C80" s="56"/>
      <c r="D80" s="56"/>
      <c r="E80" s="56"/>
      <c r="F80" s="56"/>
      <c r="G80" s="28"/>
    </row>
    <row r="81" spans="1:7" ht="15.75" thickBot="1">
      <c r="A81" s="88" t="s">
        <v>18</v>
      </c>
      <c r="B81" s="89"/>
      <c r="C81" s="89"/>
      <c r="D81" s="89"/>
      <c r="E81" s="89"/>
      <c r="F81" s="89"/>
      <c r="G81" s="57"/>
    </row>
    <row r="82" spans="1:7" ht="15">
      <c r="A82" s="97" t="s">
        <v>42</v>
      </c>
      <c r="B82" s="98"/>
      <c r="C82" s="98"/>
      <c r="D82" s="98"/>
      <c r="E82" s="98"/>
      <c r="F82" s="98"/>
      <c r="G82" s="28"/>
    </row>
    <row r="83" spans="1:7" ht="15">
      <c r="A83" s="69" t="s">
        <v>55</v>
      </c>
      <c r="B83" s="70"/>
      <c r="C83" s="70"/>
      <c r="D83" s="70"/>
      <c r="E83" s="70"/>
      <c r="F83" s="70"/>
      <c r="G83" s="71"/>
    </row>
    <row r="84" spans="1:7" ht="15">
      <c r="A84" s="24" t="s">
        <v>56</v>
      </c>
      <c r="B84" s="25"/>
      <c r="C84" s="25"/>
      <c r="D84" s="25"/>
      <c r="E84" s="25"/>
      <c r="F84" s="25"/>
      <c r="G84" s="26"/>
    </row>
    <row r="85" spans="1:7" ht="15">
      <c r="A85" s="93" t="s">
        <v>63</v>
      </c>
      <c r="B85" s="94"/>
      <c r="C85" s="94"/>
      <c r="D85" s="94"/>
      <c r="E85" s="94"/>
      <c r="F85" s="94"/>
      <c r="G85" s="26"/>
    </row>
    <row r="86" spans="1:7" ht="15.75" thickBot="1">
      <c r="A86" s="93" t="s">
        <v>64</v>
      </c>
      <c r="B86" s="94"/>
      <c r="C86" s="94"/>
      <c r="D86" s="94"/>
      <c r="E86" s="94"/>
      <c r="F86" s="94"/>
      <c r="G86" s="26"/>
    </row>
    <row r="87" spans="1:7" ht="15">
      <c r="A87" s="95" t="s">
        <v>10</v>
      </c>
      <c r="B87" s="96"/>
      <c r="C87" s="96"/>
      <c r="D87" s="96"/>
      <c r="E87" s="96"/>
      <c r="F87" s="96"/>
      <c r="G87" s="28"/>
    </row>
    <row r="88" spans="1:7" ht="15">
      <c r="A88" s="86" t="s">
        <v>9</v>
      </c>
      <c r="B88" s="87"/>
      <c r="C88" s="87"/>
      <c r="D88" s="87"/>
      <c r="E88" s="87"/>
      <c r="F88" s="87"/>
      <c r="G88" s="58"/>
    </row>
    <row r="89" spans="1:7" ht="15.75" thickBot="1">
      <c r="A89" s="88" t="s">
        <v>17</v>
      </c>
      <c r="B89" s="89"/>
      <c r="C89" s="89"/>
      <c r="D89" s="89"/>
      <c r="E89" s="89"/>
      <c r="F89" s="89"/>
      <c r="G89" s="61"/>
    </row>
    <row r="90" ht="13.5" thickBot="1"/>
    <row r="91" spans="1:6" ht="15.75" thickBot="1">
      <c r="A91" s="90" t="s">
        <v>72</v>
      </c>
      <c r="B91" s="91"/>
      <c r="C91" s="91"/>
      <c r="D91" s="91"/>
      <c r="E91" s="91"/>
      <c r="F91" s="92"/>
    </row>
    <row r="92" spans="1:6" ht="15">
      <c r="A92" s="14"/>
      <c r="B92" s="35" t="s">
        <v>11</v>
      </c>
      <c r="C92" s="35" t="s">
        <v>12</v>
      </c>
      <c r="D92" s="31" t="s">
        <v>50</v>
      </c>
      <c r="E92" s="36" t="s">
        <v>47</v>
      </c>
      <c r="F92" s="39" t="s">
        <v>15</v>
      </c>
    </row>
    <row r="93" spans="1:6" ht="90">
      <c r="A93" s="17" t="s">
        <v>3</v>
      </c>
      <c r="B93" s="18" t="s">
        <v>20</v>
      </c>
      <c r="C93" s="18" t="s">
        <v>68</v>
      </c>
      <c r="D93" s="18" t="s">
        <v>69</v>
      </c>
      <c r="E93" s="33" t="s">
        <v>70</v>
      </c>
      <c r="F93" s="40" t="s">
        <v>71</v>
      </c>
    </row>
    <row r="94" spans="1:6" ht="15">
      <c r="A94" s="4">
        <v>2019</v>
      </c>
      <c r="B94" s="5">
        <f aca="true" t="shared" si="11" ref="B94:B99">B13-C13</f>
        <v>70</v>
      </c>
      <c r="C94" s="12">
        <f aca="true" t="shared" si="12" ref="C94:C99">B73-B13</f>
        <v>0</v>
      </c>
      <c r="D94" s="12">
        <f aca="true" t="shared" si="13" ref="D94:D99">C73-B13</f>
        <v>57.67366144785956</v>
      </c>
      <c r="E94" s="49">
        <f>B94+C94</f>
        <v>70</v>
      </c>
      <c r="F94" s="50">
        <f>B94+D94</f>
        <v>127.67366144785956</v>
      </c>
    </row>
    <row r="95" spans="1:6" ht="15">
      <c r="A95" s="4">
        <v>2020</v>
      </c>
      <c r="B95" s="5">
        <f t="shared" si="11"/>
        <v>300</v>
      </c>
      <c r="C95" s="12">
        <f t="shared" si="12"/>
        <v>24.599833144549848</v>
      </c>
      <c r="D95" s="12">
        <f t="shared" si="13"/>
        <v>108.01390090601672</v>
      </c>
      <c r="E95" s="49">
        <f aca="true" t="shared" si="14" ref="E95:E100">B95+C95</f>
        <v>324.59983314454985</v>
      </c>
      <c r="F95" s="50">
        <f aca="true" t="shared" si="15" ref="F95:F100">B95+D95</f>
        <v>408.0139009060167</v>
      </c>
    </row>
    <row r="96" spans="1:6" ht="15">
      <c r="A96" s="4">
        <v>2021</v>
      </c>
      <c r="B96" s="5">
        <f t="shared" si="11"/>
        <v>199</v>
      </c>
      <c r="C96" s="12">
        <f t="shared" si="12"/>
        <v>462.0055247271375</v>
      </c>
      <c r="D96" s="12">
        <f t="shared" si="13"/>
        <v>609.7774778297644</v>
      </c>
      <c r="E96" s="49">
        <f t="shared" si="14"/>
        <v>661.0055247271375</v>
      </c>
      <c r="F96" s="50">
        <f t="shared" si="15"/>
        <v>808.7774778297644</v>
      </c>
    </row>
    <row r="97" spans="1:6" ht="15">
      <c r="A97" s="4">
        <v>2022</v>
      </c>
      <c r="B97" s="5">
        <f t="shared" si="11"/>
        <v>1505</v>
      </c>
      <c r="C97" s="12">
        <f t="shared" si="12"/>
        <v>1276.8562850885555</v>
      </c>
      <c r="D97" s="12">
        <f t="shared" si="13"/>
        <v>1479.076611667777</v>
      </c>
      <c r="E97" s="49">
        <f t="shared" si="14"/>
        <v>2781.8562850885555</v>
      </c>
      <c r="F97" s="50">
        <f t="shared" si="15"/>
        <v>2984.076611667777</v>
      </c>
    </row>
    <row r="98" spans="1:6" ht="15">
      <c r="A98" s="4">
        <v>2023</v>
      </c>
      <c r="B98" s="5">
        <f t="shared" si="11"/>
        <v>2449</v>
      </c>
      <c r="C98" s="12">
        <f t="shared" si="12"/>
        <v>2910.960773605566</v>
      </c>
      <c r="D98" s="12">
        <f t="shared" si="13"/>
        <v>3803.235857862617</v>
      </c>
      <c r="E98" s="49">
        <f t="shared" si="14"/>
        <v>5359.960773605566</v>
      </c>
      <c r="F98" s="50">
        <f t="shared" si="15"/>
        <v>6252.235857862617</v>
      </c>
    </row>
    <row r="99" spans="1:6" ht="15.75" thickBot="1">
      <c r="A99" s="41">
        <v>2024</v>
      </c>
      <c r="B99" s="42">
        <f t="shared" si="11"/>
        <v>4033</v>
      </c>
      <c r="C99" s="43">
        <f t="shared" si="12"/>
        <v>6563.735083829344</v>
      </c>
      <c r="D99" s="43">
        <f t="shared" si="13"/>
        <v>6465.210797964886</v>
      </c>
      <c r="E99" s="51">
        <f t="shared" si="14"/>
        <v>10596.735083829344</v>
      </c>
      <c r="F99" s="52">
        <f t="shared" si="15"/>
        <v>10498.210797964886</v>
      </c>
    </row>
    <row r="100" spans="1:6" ht="15.75" thickBot="1">
      <c r="A100" s="29" t="s">
        <v>19</v>
      </c>
      <c r="B100" s="30">
        <f>SUM(B94:B99)</f>
        <v>8556</v>
      </c>
      <c r="C100" s="48">
        <f>SUM(C94:C99)</f>
        <v>11238.157500395153</v>
      </c>
      <c r="D100" s="48">
        <f>SUM(D94:D99)</f>
        <v>12522.988307678921</v>
      </c>
      <c r="E100" s="53">
        <f t="shared" si="14"/>
        <v>19794.15750039515</v>
      </c>
      <c r="F100" s="54">
        <f t="shared" si="15"/>
        <v>21078.98830767892</v>
      </c>
    </row>
    <row r="101" ht="13.5" thickBot="1"/>
    <row r="102" spans="1:7" ht="15.75">
      <c r="A102" s="55" t="s">
        <v>80</v>
      </c>
      <c r="B102" s="56"/>
      <c r="C102" s="56"/>
      <c r="D102" s="56"/>
      <c r="E102" s="56"/>
      <c r="F102" s="56"/>
      <c r="G102" s="28"/>
    </row>
    <row r="103" spans="1:7" ht="23.25" customHeight="1">
      <c r="A103" s="69" t="s">
        <v>77</v>
      </c>
      <c r="B103" s="70"/>
      <c r="C103" s="70"/>
      <c r="D103" s="70"/>
      <c r="E103" s="70"/>
      <c r="F103" s="70"/>
      <c r="G103" s="71"/>
    </row>
    <row r="104" spans="1:7" ht="21.75" customHeight="1">
      <c r="A104" s="78" t="s">
        <v>76</v>
      </c>
      <c r="B104" s="84"/>
      <c r="C104" s="84"/>
      <c r="D104" s="84"/>
      <c r="E104" s="84"/>
      <c r="F104" s="84"/>
      <c r="G104" s="85"/>
    </row>
    <row r="105" spans="1:7" ht="24.75" customHeight="1">
      <c r="A105" s="69" t="s">
        <v>78</v>
      </c>
      <c r="B105" s="70"/>
      <c r="C105" s="70"/>
      <c r="D105" s="70"/>
      <c r="E105" s="70"/>
      <c r="F105" s="70"/>
      <c r="G105" s="71"/>
    </row>
    <row r="106" spans="1:7" ht="30.75" customHeight="1">
      <c r="A106" s="69" t="s">
        <v>83</v>
      </c>
      <c r="B106" s="70"/>
      <c r="C106" s="70"/>
      <c r="D106" s="70"/>
      <c r="E106" s="70"/>
      <c r="F106" s="70"/>
      <c r="G106" s="71"/>
    </row>
    <row r="107" spans="1:7" ht="29.25" customHeight="1">
      <c r="A107" s="78" t="s">
        <v>79</v>
      </c>
      <c r="B107" s="79"/>
      <c r="C107" s="79"/>
      <c r="D107" s="79"/>
      <c r="E107" s="79"/>
      <c r="F107" s="79"/>
      <c r="G107" s="80"/>
    </row>
    <row r="108" spans="1:7" ht="15">
      <c r="A108" s="67" t="s">
        <v>73</v>
      </c>
      <c r="B108" s="25"/>
      <c r="C108" s="25"/>
      <c r="D108" s="25"/>
      <c r="E108" s="25"/>
      <c r="F108" s="25"/>
      <c r="G108" s="58"/>
    </row>
    <row r="109" spans="1:7" ht="15">
      <c r="A109" s="67" t="s">
        <v>74</v>
      </c>
      <c r="B109" s="25"/>
      <c r="C109" s="25"/>
      <c r="D109" s="25"/>
      <c r="E109" s="25"/>
      <c r="F109" s="25"/>
      <c r="G109" s="58"/>
    </row>
    <row r="110" spans="1:7" ht="15.75" thickBot="1">
      <c r="A110" s="68" t="s">
        <v>75</v>
      </c>
      <c r="B110" s="60"/>
      <c r="C110" s="60"/>
      <c r="D110" s="60"/>
      <c r="E110" s="60"/>
      <c r="F110" s="60"/>
      <c r="G110" s="61"/>
    </row>
    <row r="111" spans="1:7" ht="15">
      <c r="A111" s="81" t="s">
        <v>87</v>
      </c>
      <c r="B111" s="82"/>
      <c r="C111" s="82"/>
      <c r="D111" s="82"/>
      <c r="E111" s="82"/>
      <c r="F111" s="82"/>
      <c r="G111" s="83"/>
    </row>
    <row r="112" spans="1:7" ht="12.75">
      <c r="A112" s="72" t="s">
        <v>81</v>
      </c>
      <c r="B112" s="73"/>
      <c r="C112" s="73"/>
      <c r="D112" s="73"/>
      <c r="E112" s="73"/>
      <c r="F112" s="73"/>
      <c r="G112" s="74"/>
    </row>
    <row r="113" spans="1:7" ht="12.75">
      <c r="A113" s="72"/>
      <c r="B113" s="73"/>
      <c r="C113" s="73"/>
      <c r="D113" s="73"/>
      <c r="E113" s="73"/>
      <c r="F113" s="73"/>
      <c r="G113" s="74"/>
    </row>
    <row r="114" spans="1:7" ht="12.75">
      <c r="A114" s="72" t="s">
        <v>82</v>
      </c>
      <c r="B114" s="73"/>
      <c r="C114" s="73"/>
      <c r="D114" s="73"/>
      <c r="E114" s="73"/>
      <c r="F114" s="73"/>
      <c r="G114" s="74"/>
    </row>
    <row r="115" spans="1:7" ht="12.75">
      <c r="A115" s="72"/>
      <c r="B115" s="73"/>
      <c r="C115" s="73"/>
      <c r="D115" s="73"/>
      <c r="E115" s="73"/>
      <c r="F115" s="73"/>
      <c r="G115" s="74"/>
    </row>
    <row r="116" spans="1:7" ht="12.75">
      <c r="A116" s="72" t="s">
        <v>84</v>
      </c>
      <c r="B116" s="73"/>
      <c r="C116" s="73"/>
      <c r="D116" s="73"/>
      <c r="E116" s="73"/>
      <c r="F116" s="73"/>
      <c r="G116" s="74"/>
    </row>
    <row r="117" spans="1:7" ht="12.75">
      <c r="A117" s="72"/>
      <c r="B117" s="73"/>
      <c r="C117" s="73"/>
      <c r="D117" s="73"/>
      <c r="E117" s="73"/>
      <c r="F117" s="73"/>
      <c r="G117" s="74"/>
    </row>
    <row r="118" spans="1:7" ht="12.75">
      <c r="A118" s="72" t="s">
        <v>85</v>
      </c>
      <c r="B118" s="73"/>
      <c r="C118" s="73"/>
      <c r="D118" s="73"/>
      <c r="E118" s="73"/>
      <c r="F118" s="73"/>
      <c r="G118" s="74"/>
    </row>
    <row r="119" spans="1:7" ht="12.75">
      <c r="A119" s="72"/>
      <c r="B119" s="73"/>
      <c r="C119" s="73"/>
      <c r="D119" s="73"/>
      <c r="E119" s="73"/>
      <c r="F119" s="73"/>
      <c r="G119" s="74"/>
    </row>
    <row r="120" spans="1:7" ht="12.75" customHeight="1">
      <c r="A120" s="72" t="s">
        <v>86</v>
      </c>
      <c r="B120" s="73"/>
      <c r="C120" s="73"/>
      <c r="D120" s="73"/>
      <c r="E120" s="73"/>
      <c r="F120" s="73"/>
      <c r="G120" s="74"/>
    </row>
    <row r="121" spans="1:7" ht="12.75">
      <c r="A121" s="72"/>
      <c r="B121" s="73"/>
      <c r="C121" s="73"/>
      <c r="D121" s="73"/>
      <c r="E121" s="73"/>
      <c r="F121" s="73"/>
      <c r="G121" s="74"/>
    </row>
    <row r="122" spans="1:7" ht="12.75">
      <c r="A122" s="72"/>
      <c r="B122" s="73"/>
      <c r="C122" s="73"/>
      <c r="D122" s="73"/>
      <c r="E122" s="73"/>
      <c r="F122" s="73"/>
      <c r="G122" s="74"/>
    </row>
    <row r="123" spans="1:7" ht="13.5" thickBot="1">
      <c r="A123" s="75"/>
      <c r="B123" s="76"/>
      <c r="C123" s="76"/>
      <c r="D123" s="76"/>
      <c r="E123" s="76"/>
      <c r="F123" s="76"/>
      <c r="G123" s="77"/>
    </row>
    <row r="124" spans="1:7" ht="12.75">
      <c r="A124" s="66"/>
      <c r="B124" s="66"/>
      <c r="C124" s="66"/>
      <c r="D124" s="66"/>
      <c r="E124" s="66"/>
      <c r="F124" s="66"/>
      <c r="G124" s="66"/>
    </row>
  </sheetData>
  <sheetProtection/>
  <mergeCells count="61">
    <mergeCell ref="A2:F2"/>
    <mergeCell ref="A7:F7"/>
    <mergeCell ref="A1:F1"/>
    <mergeCell ref="A3:B3"/>
    <mergeCell ref="C3:F3"/>
    <mergeCell ref="A4:F4"/>
    <mergeCell ref="A23:F23"/>
    <mergeCell ref="A6:F6"/>
    <mergeCell ref="A5:F5"/>
    <mergeCell ref="A8:F9"/>
    <mergeCell ref="A19:F19"/>
    <mergeCell ref="A20:F20"/>
    <mergeCell ref="A21:F21"/>
    <mergeCell ref="A22:F22"/>
    <mergeCell ref="A47:F47"/>
    <mergeCell ref="A48:F48"/>
    <mergeCell ref="H10:N10"/>
    <mergeCell ref="A27:F27"/>
    <mergeCell ref="A28:F28"/>
    <mergeCell ref="A29:F29"/>
    <mergeCell ref="A11:F11"/>
    <mergeCell ref="A10:F10"/>
    <mergeCell ref="A24:F25"/>
    <mergeCell ref="A26:F26"/>
    <mergeCell ref="A49:F49"/>
    <mergeCell ref="I30:N30"/>
    <mergeCell ref="A51:F51"/>
    <mergeCell ref="A63:F63"/>
    <mergeCell ref="A45:F45"/>
    <mergeCell ref="A41:F41"/>
    <mergeCell ref="A42:F42"/>
    <mergeCell ref="A46:F46"/>
    <mergeCell ref="A30:G30"/>
    <mergeCell ref="A43:G43"/>
    <mergeCell ref="A64:G64"/>
    <mergeCell ref="I51:K51"/>
    <mergeCell ref="A66:F66"/>
    <mergeCell ref="A82:F82"/>
    <mergeCell ref="A67:F67"/>
    <mergeCell ref="A68:F68"/>
    <mergeCell ref="A70:C70"/>
    <mergeCell ref="A81:F81"/>
    <mergeCell ref="I70:N70"/>
    <mergeCell ref="A91:F91"/>
    <mergeCell ref="A83:G83"/>
    <mergeCell ref="A85:F85"/>
    <mergeCell ref="A86:F86"/>
    <mergeCell ref="A87:F87"/>
    <mergeCell ref="A103:G103"/>
    <mergeCell ref="A104:G104"/>
    <mergeCell ref="A105:G105"/>
    <mergeCell ref="A88:F88"/>
    <mergeCell ref="A89:F89"/>
    <mergeCell ref="A106:G106"/>
    <mergeCell ref="A118:G119"/>
    <mergeCell ref="A120:G123"/>
    <mergeCell ref="A107:G107"/>
    <mergeCell ref="A111:G111"/>
    <mergeCell ref="A112:G113"/>
    <mergeCell ref="A114:G115"/>
    <mergeCell ref="A116:G117"/>
  </mergeCells>
  <hyperlinks>
    <hyperlink ref="A2:F2" r:id="rId1" display="The Actuary's Free Study Guide for Exam 6"/>
    <hyperlink ref="A4:F4" r:id="rId2" display="Published under the Creative Commons Attribution Share-Alike License 3.0"/>
    <hyperlink ref="A6:F6" r:id="rId3" display="Estimating Unpaid Claims Using Basic Techniques"/>
  </hyperlinks>
  <printOptions/>
  <pageMargins left="0.75" right="0.75" top="1" bottom="1" header="0.5" footer="0.5"/>
  <pageSetup horizontalDpi="1200" verticalDpi="1200" orientation="portrait"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Nevada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Stolyarov II</dc:creator>
  <cp:keywords/>
  <dc:description/>
  <cp:lastModifiedBy>gstolyarov</cp:lastModifiedBy>
  <dcterms:created xsi:type="dcterms:W3CDTF">2010-08-30T19:20:52Z</dcterms:created>
  <dcterms:modified xsi:type="dcterms:W3CDTF">2011-03-28T20:10:31Z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