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<sst xmlns="http://schemas.openxmlformats.org/spreadsheetml/2006/main" count="108" uniqueCount="52">
  <si>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The Actuary's Free Study Guide for Exam 6</t>
  </si>
  <si>
    <t>Created by G. Stolyarov II</t>
  </si>
  <si>
    <t>Published under the Creative Commons Attribution Share-Alike License 3.0</t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</si>
  <si>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Friedland, Jacqueline F.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</si>
  <si>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Estimating Unpaid Claims Using Basic Techniques</t>
  </si>
  <si>
    <t>This study guide is Mr. Stolyarov's work alone and is not affiliated with any other individual(s) or organization(s) whose works are cited.</t>
  </si>
  <si>
    <t xml:space="preserve"> Section 33</t>
  </si>
  <si>
    <t>The Case Outstanding Development Method - Practice Questions and Solutions</t>
  </si>
  <si>
    <t>Casualty Actuarial Society. July 2009. Chapter 12, pp. 270-282</t>
  </si>
  <si>
    <r>
      <t xml:space="preserve">Problem S6-33-1. </t>
    </r>
    <r>
      <rPr>
        <sz val="10"/>
        <rFont val="Arial"/>
        <family val="2"/>
      </rPr>
      <t xml:space="preserve">You are given the following data for Insurer Ξ.  </t>
    </r>
  </si>
  <si>
    <t>Accident Year</t>
  </si>
  <si>
    <t>60 (Ult.)</t>
  </si>
  <si>
    <t>Case Outstanding as of (Months)</t>
  </si>
  <si>
    <t>Incremental Paid Claims as of (Months)</t>
  </si>
  <si>
    <r>
      <t xml:space="preserve">(a) Create a triangle of ratios of incremental paid claims to the </t>
    </r>
    <r>
      <rPr>
        <i/>
        <sz val="10"/>
        <rFont val="Arial"/>
        <family val="2"/>
      </rPr>
      <t>previous</t>
    </r>
    <r>
      <rPr>
        <sz val="10"/>
        <rFont val="Arial"/>
        <family val="0"/>
      </rPr>
      <t xml:space="preserve"> time period's case outstanding.</t>
    </r>
  </si>
  <si>
    <t>(b) Select ratios of incremental paid claims to previous case outstanding by computing simple arithmetic means for each maturity age.</t>
  </si>
  <si>
    <t>An answer template is provided to the side. Excel formulas may and should be used.</t>
  </si>
  <si>
    <t xml:space="preserve">After you develop your answers, compare them to the key below. </t>
  </si>
  <si>
    <t xml:space="preserve">Answer Template for Problem S6-33-1. </t>
  </si>
  <si>
    <t>(a) Ratios of Incremental Paid Claims to Previous Case Outstanding as of (Months)</t>
  </si>
  <si>
    <t>(b) Mean Ratios</t>
  </si>
  <si>
    <t xml:space="preserve">Solution Key for Problem S6-33-1. </t>
  </si>
  <si>
    <r>
      <t xml:space="preserve">Problem S6-33-2. </t>
    </r>
    <r>
      <rPr>
        <sz val="10"/>
        <rFont val="Arial"/>
        <family val="2"/>
      </rPr>
      <t xml:space="preserve">Continue analyzing the data for Insurer Ξ.  </t>
    </r>
  </si>
  <si>
    <r>
      <t xml:space="preserve">(a) Create a triangle of ratios of case outstanding to the </t>
    </r>
    <r>
      <rPr>
        <i/>
        <sz val="10"/>
        <rFont val="Arial"/>
        <family val="2"/>
      </rPr>
      <t>previous</t>
    </r>
    <r>
      <rPr>
        <sz val="10"/>
        <rFont val="Arial"/>
        <family val="0"/>
      </rPr>
      <t xml:space="preserve"> time period's case outstanding.</t>
    </r>
  </si>
  <si>
    <t>(b) Select ratios of case outstanding to previous case outstanding by computing simple arithmetic means for each maturity age.</t>
  </si>
  <si>
    <t xml:space="preserve">Answer Template for Problem S6-33-2. </t>
  </si>
  <si>
    <t>(a) Ratios of Case Outstanding to Previous Case Outstanding as of (Months)</t>
  </si>
  <si>
    <t xml:space="preserve">Solution Key for Problem S6-33-2. </t>
  </si>
  <si>
    <t>All monetary figures are rounded to whole numbers.</t>
  </si>
  <si>
    <t xml:space="preserve">Answer Template for Problem S6-33-3. </t>
  </si>
  <si>
    <t xml:space="preserve">Answer Template for Problem S6-33-4. </t>
  </si>
  <si>
    <t xml:space="preserve">Solution Key for Problem S6-33-3. </t>
  </si>
  <si>
    <t xml:space="preserve">Solution Key for Problem S6-33-4. </t>
  </si>
  <si>
    <r>
      <t xml:space="preserve">Problem S6-33-4. </t>
    </r>
    <r>
      <rPr>
        <sz val="10"/>
        <color indexed="8"/>
        <rFont val="Arial"/>
        <family val="2"/>
      </rPr>
      <t>F</t>
    </r>
    <r>
      <rPr>
        <sz val="10"/>
        <rFont val="Arial"/>
        <family val="2"/>
      </rPr>
      <t>or Insurer Ξ, create an exhibit of incremental paid claims with the yellow (projected) portions filled in, on the basis of selected ratios of incremental paid claims to previous case outstanding.</t>
    </r>
  </si>
  <si>
    <r>
      <t xml:space="preserve">Problem S6-33-3. </t>
    </r>
    <r>
      <rPr>
        <sz val="10"/>
        <color indexed="8"/>
        <rFont val="Arial"/>
        <family val="2"/>
      </rPr>
      <t>F</t>
    </r>
    <r>
      <rPr>
        <sz val="10"/>
        <rFont val="Arial"/>
        <family val="2"/>
      </rPr>
      <t>or Insurer Ξ, create an exhibit of case outstanding with the yellow (projected) portions filled in, on the basis of selected ratios of case outstanding to previous case outstanding.</t>
    </r>
  </si>
  <si>
    <r>
      <t xml:space="preserve">Problem S6-33-5. </t>
    </r>
    <r>
      <rPr>
        <sz val="10"/>
        <color indexed="8"/>
        <rFont val="Arial"/>
        <family val="2"/>
      </rPr>
      <t>F</t>
    </r>
    <r>
      <rPr>
        <sz val="10"/>
        <rFont val="Arial"/>
        <family val="2"/>
      </rPr>
      <t>or Insurer Ξ, create an exhibit of cumulative paid claims both for known and projected (highlighted yellow) time periods, based on the exhibit of incremental paid claims from Solution S6-33-4.</t>
    </r>
  </si>
  <si>
    <t xml:space="preserve">Answer Template for Problem S6-33-5. </t>
  </si>
  <si>
    <t>Cumulative Paid Claims as of (Months)</t>
  </si>
  <si>
    <t xml:space="preserve">Solution Key for Problem S6-33-5. </t>
  </si>
  <si>
    <r>
      <t xml:space="preserve">Problem S6-33-6. </t>
    </r>
    <r>
      <rPr>
        <sz val="10"/>
        <color indexed="8"/>
        <rFont val="Arial"/>
        <family val="2"/>
      </rPr>
      <t>Continue analyzing the data for</t>
    </r>
    <r>
      <rPr>
        <sz val="10"/>
        <rFont val="Arial"/>
        <family val="2"/>
      </rPr>
      <t xml:space="preserve"> Insurer Ξ, using the case outstanding development technique.</t>
    </r>
  </si>
  <si>
    <t>(b) Calculate IBNR for each accident year as of December 31, 2043.</t>
  </si>
  <si>
    <t>(c) Calculate Ithe total unpaid claim estimate for each accident year as of December 31, 2043.</t>
  </si>
  <si>
    <t>Paid Claims</t>
  </si>
  <si>
    <t>Reported Claims</t>
  </si>
  <si>
    <t>Ultimate Claims</t>
  </si>
  <si>
    <t>(a)</t>
  </si>
  <si>
    <t>(b)</t>
  </si>
  <si>
    <t>(c) Total Unpaid Claim Estimate</t>
  </si>
  <si>
    <t>Case O/S</t>
  </si>
  <si>
    <t>IBNR</t>
  </si>
  <si>
    <t>Answer Template for Problem S6-33-6.</t>
  </si>
  <si>
    <t>(a) Based on case outstanding and cumulative paid claims, calculate cumulative reported claims for each accident year as of December 31, 2043.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</si>
</sst>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57" applyFont="1" applyBorder="1" applyAlignment="1">
      <alignment horizontal="center" vertical="distributed"/>
      <protection/>
    </xf>
    <xf numFmtId="0" fontId="1" fillId="0" borderId="11" xfId="57" applyFont="1" applyBorder="1" applyAlignment="1">
      <alignment horizontal="center" vertical="distributed"/>
      <protection/>
    </xf>
    <xf numFmtId="0" fontId="9" fillId="0" borderId="12" xfId="53" applyFont="1" applyBorder="1" applyAlignment="1" applyProtection="1">
      <alignment/>
      <protection locked="0"/>
    </xf>
    <xf numFmtId="0" fontId="9" fillId="0" borderId="13" xfId="53" applyFont="1" applyBorder="1" applyAlignment="1" applyProtection="1">
      <alignment/>
      <protection locked="0"/>
    </xf>
    <xf numFmtId="0" fontId="9" fillId="0" borderId="14" xfId="53" applyFont="1" applyBorder="1" applyAlignment="1" applyProtection="1">
      <alignment horizontal="right"/>
      <protection locked="0"/>
    </xf>
    <xf numFmtId="0" fontId="2" fillId="0" borderId="15" xfId="57" applyFont="1" applyBorder="1" applyAlignment="1" applyProtection="1">
      <alignment/>
      <protection locked="0"/>
    </xf>
    <xf numFmtId="0" fontId="10" fillId="0" borderId="16" xfId="57" applyFont="1" applyBorder="1" applyAlignment="1" applyProtection="1">
      <alignment/>
      <protection locked="0"/>
    </xf>
    <xf numFmtId="0" fontId="10" fillId="0" borderId="17" xfId="57" applyFont="1" applyBorder="1" applyAlignment="1" applyProtection="1">
      <alignment/>
      <protection locked="0"/>
    </xf>
    <xf numFmtId="0" fontId="10" fillId="0" borderId="18" xfId="57" applyFont="1" applyBorder="1" applyAlignment="1" applyProtection="1">
      <alignment/>
      <protection locked="0"/>
    </xf>
    <xf numFmtId="0" fontId="10" fillId="0" borderId="19" xfId="53" applyFont="1" applyBorder="1" applyAlignment="1">
      <alignment/>
    </xf>
    <xf numFmtId="0" fontId="10" fillId="0" borderId="20" xfId="53" applyFont="1" applyBorder="1" applyAlignment="1">
      <alignment/>
    </xf>
    <xf numFmtId="0" fontId="10" fillId="0" borderId="21" xfId="53" applyFont="1" applyBorder="1" applyAlignment="1">
      <alignment/>
    </xf>
    <xf numFmtId="0" fontId="10" fillId="0" borderId="22" xfId="53" applyFont="1" applyBorder="1" applyAlignment="1">
      <alignment/>
    </xf>
    <xf numFmtId="0" fontId="2" fillId="0" borderId="19" xfId="57" applyFont="1" applyBorder="1" applyAlignment="1">
      <alignment vertical="distributed"/>
      <protection/>
    </xf>
    <xf numFmtId="0" fontId="10" fillId="0" borderId="20" xfId="57" applyFont="1" applyBorder="1" applyAlignment="1">
      <alignment vertical="distributed"/>
      <protection/>
    </xf>
    <xf numFmtId="0" fontId="10" fillId="0" borderId="21" xfId="57" applyFont="1" applyBorder="1" applyAlignment="1">
      <alignment vertical="distributed"/>
      <protection/>
    </xf>
    <xf numFmtId="0" fontId="10" fillId="0" borderId="22" xfId="57" applyFont="1" applyBorder="1" applyAlignment="1">
      <alignment vertical="distributed"/>
      <protection/>
    </xf>
    <xf numFmtId="0" fontId="10" fillId="0" borderId="19" xfId="53" applyFont="1" applyBorder="1" applyAlignment="1">
      <alignment vertical="distributed"/>
    </xf>
    <xf numFmtId="0" fontId="10" fillId="0" borderId="20" xfId="53" applyFont="1" applyBorder="1" applyAlignment="1">
      <alignment vertical="distributed"/>
    </xf>
    <xf numFmtId="0" fontId="10" fillId="0" borderId="21" xfId="53" applyFont="1" applyBorder="1" applyAlignment="1">
      <alignment vertical="distributed"/>
    </xf>
    <xf numFmtId="0" fontId="10" fillId="0" borderId="22" xfId="53" applyFont="1" applyBorder="1" applyAlignment="1">
      <alignment vertical="distributed"/>
    </xf>
    <xf numFmtId="0" fontId="2" fillId="0" borderId="23" xfId="57" applyFont="1" applyBorder="1" applyAlignment="1">
      <alignment/>
      <protection/>
    </xf>
    <xf numFmtId="0" fontId="10" fillId="0" borderId="24" xfId="57" applyFont="1" applyBorder="1" applyAlignment="1">
      <alignment/>
      <protection/>
    </xf>
    <xf numFmtId="0" fontId="10" fillId="0" borderId="25" xfId="57" applyFont="1" applyBorder="1" applyAlignment="1">
      <alignment/>
      <protection/>
    </xf>
    <xf numFmtId="0" fontId="10" fillId="0" borderId="26" xfId="57" applyFont="1" applyBorder="1" applyAlignment="1">
      <alignment/>
      <protection/>
    </xf>
    <xf numFmtId="0" fontId="0" fillId="0" borderId="27" xfId="0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distributed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53" applyFont="1" applyBorder="1" applyAlignment="1" applyProtection="1">
      <alignment/>
      <protection locked="0"/>
    </xf>
    <xf numFmtId="0" fontId="9" fillId="0" borderId="33" xfId="53" applyFont="1" applyBorder="1" applyAlignment="1" applyProtection="1">
      <alignment horizontal="right"/>
      <protection locked="0"/>
    </xf>
    <xf numFmtId="0" fontId="9" fillId="0" borderId="34" xfId="53" applyFont="1" applyBorder="1" applyAlignment="1" applyProtection="1">
      <alignment/>
      <protection locked="0"/>
    </xf>
    <xf numFmtId="0" fontId="9" fillId="0" borderId="35" xfId="53" applyFont="1" applyBorder="1" applyAlignment="1" applyProtection="1">
      <alignment/>
      <protection locked="0"/>
    </xf>
    <xf numFmtId="0" fontId="9" fillId="0" borderId="36" xfId="53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9" fillId="0" borderId="37" xfId="53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21" xfId="57" applyFont="1" applyBorder="1" applyAlignment="1" applyProtection="1">
      <alignment/>
      <protection locked="0"/>
    </xf>
    <xf numFmtId="0" fontId="10" fillId="0" borderId="20" xfId="57" applyFont="1" applyBorder="1" applyAlignment="1" applyProtection="1">
      <alignment/>
      <protection locked="0"/>
    </xf>
    <xf numFmtId="0" fontId="10" fillId="0" borderId="24" xfId="57" applyFont="1" applyBorder="1" applyAlignment="1" applyProtection="1">
      <alignment/>
      <protection locked="0"/>
    </xf>
    <xf numFmtId="0" fontId="10" fillId="0" borderId="25" xfId="53" applyFont="1" applyBorder="1" applyAlignment="1">
      <alignment vertical="distributed"/>
    </xf>
    <xf numFmtId="0" fontId="10" fillId="0" borderId="26" xfId="53" applyFont="1" applyBorder="1" applyAlignment="1">
      <alignment vertical="distributed"/>
    </xf>
    <xf numFmtId="0" fontId="0" fillId="0" borderId="0" xfId="0" applyBorder="1" applyAlignment="1">
      <alignment/>
    </xf>
    <xf numFmtId="0" fontId="10" fillId="33" borderId="25" xfId="57" applyFont="1" applyFill="1" applyBorder="1" applyAlignment="1">
      <alignment/>
      <protection/>
    </xf>
    <xf numFmtId="0" fontId="10" fillId="33" borderId="26" xfId="57" applyFont="1" applyFill="1" applyBorder="1" applyAlignment="1">
      <alignment/>
      <protection/>
    </xf>
    <xf numFmtId="0" fontId="10" fillId="33" borderId="21" xfId="53" applyFont="1" applyFill="1" applyBorder="1" applyAlignment="1">
      <alignment vertical="distributed"/>
    </xf>
    <xf numFmtId="0" fontId="10" fillId="33" borderId="22" xfId="53" applyFont="1" applyFill="1" applyBorder="1" applyAlignment="1">
      <alignment vertical="distributed"/>
    </xf>
    <xf numFmtId="0" fontId="10" fillId="33" borderId="21" xfId="57" applyFont="1" applyFill="1" applyBorder="1" applyAlignment="1">
      <alignment vertical="distributed"/>
      <protection/>
    </xf>
    <xf numFmtId="0" fontId="10" fillId="33" borderId="22" xfId="57" applyFont="1" applyFill="1" applyBorder="1" applyAlignment="1">
      <alignment vertical="distributed"/>
      <protection/>
    </xf>
    <xf numFmtId="0" fontId="10" fillId="33" borderId="22" xfId="53" applyFont="1" applyFill="1" applyBorder="1" applyAlignment="1">
      <alignment/>
    </xf>
    <xf numFmtId="1" fontId="10" fillId="0" borderId="16" xfId="57" applyNumberFormat="1" applyFont="1" applyBorder="1" applyAlignment="1" applyProtection="1">
      <alignment/>
      <protection locked="0"/>
    </xf>
    <xf numFmtId="1" fontId="10" fillId="0" borderId="17" xfId="57" applyNumberFormat="1" applyFont="1" applyBorder="1" applyAlignment="1" applyProtection="1">
      <alignment/>
      <protection locked="0"/>
    </xf>
    <xf numFmtId="1" fontId="10" fillId="0" borderId="18" xfId="57" applyNumberFormat="1" applyFont="1" applyBorder="1" applyAlignment="1" applyProtection="1">
      <alignment/>
      <protection locked="0"/>
    </xf>
    <xf numFmtId="1" fontId="10" fillId="0" borderId="20" xfId="53" applyNumberFormat="1" applyFont="1" applyBorder="1" applyAlignment="1">
      <alignment/>
    </xf>
    <xf numFmtId="1" fontId="10" fillId="0" borderId="21" xfId="53" applyNumberFormat="1" applyFont="1" applyBorder="1" applyAlignment="1">
      <alignment/>
    </xf>
    <xf numFmtId="1" fontId="10" fillId="33" borderId="22" xfId="53" applyNumberFormat="1" applyFont="1" applyFill="1" applyBorder="1" applyAlignment="1">
      <alignment/>
    </xf>
    <xf numFmtId="1" fontId="10" fillId="0" borderId="20" xfId="57" applyNumberFormat="1" applyFont="1" applyBorder="1" applyAlignment="1">
      <alignment vertical="distributed"/>
      <protection/>
    </xf>
    <xf numFmtId="1" fontId="10" fillId="0" borderId="21" xfId="57" applyNumberFormat="1" applyFont="1" applyBorder="1" applyAlignment="1">
      <alignment vertical="distributed"/>
      <protection/>
    </xf>
    <xf numFmtId="1" fontId="10" fillId="33" borderId="21" xfId="57" applyNumberFormat="1" applyFont="1" applyFill="1" applyBorder="1" applyAlignment="1">
      <alignment vertical="distributed"/>
      <protection/>
    </xf>
    <xf numFmtId="1" fontId="10" fillId="0" borderId="20" xfId="53" applyNumberFormat="1" applyFont="1" applyBorder="1" applyAlignment="1">
      <alignment vertical="distributed"/>
    </xf>
    <xf numFmtId="1" fontId="10" fillId="0" borderId="21" xfId="53" applyNumberFormat="1" applyFont="1" applyBorder="1" applyAlignment="1">
      <alignment vertical="distributed"/>
    </xf>
    <xf numFmtId="1" fontId="10" fillId="33" borderId="21" xfId="53" applyNumberFormat="1" applyFont="1" applyFill="1" applyBorder="1" applyAlignment="1">
      <alignment vertical="distributed"/>
    </xf>
    <xf numFmtId="1" fontId="10" fillId="0" borderId="24" xfId="57" applyNumberFormat="1" applyFont="1" applyBorder="1" applyAlignment="1">
      <alignment/>
      <protection/>
    </xf>
    <xf numFmtId="1" fontId="10" fillId="33" borderId="25" xfId="57" applyNumberFormat="1" applyFont="1" applyFill="1" applyBorder="1" applyAlignment="1">
      <alignment/>
      <protection/>
    </xf>
    <xf numFmtId="1" fontId="10" fillId="33" borderId="25" xfId="53" applyNumberFormat="1" applyFont="1" applyFill="1" applyBorder="1" applyAlignment="1">
      <alignment vertical="distributed"/>
    </xf>
    <xf numFmtId="1" fontId="10" fillId="33" borderId="25" xfId="57" applyNumberFormat="1" applyFont="1" applyFill="1" applyBorder="1" applyAlignment="1">
      <alignment vertical="distributed"/>
      <protection/>
    </xf>
    <xf numFmtId="1" fontId="10" fillId="33" borderId="26" xfId="53" applyNumberFormat="1" applyFont="1" applyFill="1" applyBorder="1" applyAlignment="1">
      <alignment/>
    </xf>
    <xf numFmtId="1" fontId="10" fillId="0" borderId="21" xfId="57" applyNumberFormat="1" applyFont="1" applyBorder="1" applyAlignment="1" applyProtection="1">
      <alignment/>
      <protection locked="0"/>
    </xf>
    <xf numFmtId="1" fontId="10" fillId="0" borderId="20" xfId="57" applyNumberFormat="1" applyFont="1" applyBorder="1" applyAlignment="1" applyProtection="1">
      <alignment/>
      <protection locked="0"/>
    </xf>
    <xf numFmtId="1" fontId="10" fillId="0" borderId="24" xfId="57" applyNumberFormat="1" applyFont="1" applyBorder="1" applyAlignment="1" applyProtection="1">
      <alignment/>
      <protection locked="0"/>
    </xf>
    <xf numFmtId="1" fontId="10" fillId="33" borderId="25" xfId="57" applyNumberFormat="1" applyFont="1" applyFill="1" applyBorder="1" applyAlignment="1" applyProtection="1">
      <alignment/>
      <protection locked="0"/>
    </xf>
    <xf numFmtId="1" fontId="10" fillId="33" borderId="26" xfId="57" applyNumberFormat="1" applyFont="1" applyFill="1" applyBorder="1" applyAlignment="1" applyProtection="1">
      <alignment/>
      <protection locked="0"/>
    </xf>
    <xf numFmtId="1" fontId="10" fillId="33" borderId="21" xfId="57" applyNumberFormat="1" applyFont="1" applyFill="1" applyBorder="1" applyAlignment="1" applyProtection="1">
      <alignment/>
      <protection locked="0"/>
    </xf>
    <xf numFmtId="1" fontId="10" fillId="33" borderId="22" xfId="57" applyNumberFormat="1" applyFont="1" applyFill="1" applyBorder="1" applyAlignment="1" applyProtection="1">
      <alignment/>
      <protection locked="0"/>
    </xf>
    <xf numFmtId="0" fontId="12" fillId="0" borderId="10" xfId="0" applyFont="1" applyBorder="1" applyAlignment="1">
      <alignment/>
    </xf>
    <xf numFmtId="0" fontId="12" fillId="0" borderId="38" xfId="0" applyFont="1" applyBorder="1" applyAlignment="1">
      <alignment/>
    </xf>
    <xf numFmtId="0" fontId="2" fillId="0" borderId="39" xfId="57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12" fillId="0" borderId="28" xfId="0" applyFont="1" applyBorder="1" applyAlignment="1">
      <alignment horizontal="center" vertical="distributed"/>
    </xf>
    <xf numFmtId="0" fontId="12" fillId="0" borderId="40" xfId="0" applyFont="1" applyBorder="1" applyAlignment="1">
      <alignment horizontal="center" vertical="distributed"/>
    </xf>
    <xf numFmtId="0" fontId="12" fillId="0" borderId="41" xfId="0" applyFont="1" applyBorder="1" applyAlignment="1">
      <alignment horizontal="center" vertical="distributed"/>
    </xf>
    <xf numFmtId="0" fontId="12" fillId="0" borderId="42" xfId="0" applyFont="1" applyBorder="1" applyAlignment="1">
      <alignment horizontal="center" vertical="distributed"/>
    </xf>
    <xf numFmtId="0" fontId="12" fillId="0" borderId="43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distributed"/>
    </xf>
    <xf numFmtId="0" fontId="12" fillId="0" borderId="38" xfId="0" applyFont="1" applyBorder="1" applyAlignment="1">
      <alignment horizontal="center" vertical="distributed"/>
    </xf>
    <xf numFmtId="0" fontId="12" fillId="0" borderId="44" xfId="0" applyFont="1" applyBorder="1" applyAlignment="1">
      <alignment horizontal="center" vertical="distributed"/>
    </xf>
    <xf numFmtId="0" fontId="12" fillId="0" borderId="45" xfId="0" applyFont="1" applyBorder="1" applyAlignment="1">
      <alignment horizontal="center" vertical="distributed"/>
    </xf>
    <xf numFmtId="0" fontId="0" fillId="0" borderId="4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 vertical="distributed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0" xfId="57" applyFont="1" applyBorder="1" applyAlignment="1">
      <alignment horizontal="center" vertical="distributed"/>
      <protection/>
    </xf>
    <xf numFmtId="0" fontId="1" fillId="0" borderId="11" xfId="57" applyFont="1" applyBorder="1" applyAlignment="1">
      <alignment horizontal="center" vertical="distributed"/>
      <protection/>
    </xf>
    <xf numFmtId="0" fontId="1" fillId="0" borderId="42" xfId="57" applyFont="1" applyBorder="1" applyAlignment="1">
      <alignment horizontal="center" vertical="distributed"/>
      <protection/>
    </xf>
    <xf numFmtId="0" fontId="1" fillId="0" borderId="27" xfId="57" applyFont="1" applyBorder="1" applyAlignment="1">
      <alignment horizontal="center" vertical="distributed"/>
      <protection/>
    </xf>
    <xf numFmtId="0" fontId="1" fillId="0" borderId="44" xfId="57" applyFont="1" applyBorder="1" applyAlignment="1">
      <alignment horizontal="center" vertical="distributed"/>
      <protection/>
    </xf>
    <xf numFmtId="0" fontId="8" fillId="0" borderId="28" xfId="0" applyFont="1" applyBorder="1" applyAlignment="1">
      <alignment horizontal="left" vertical="distributed" wrapText="1"/>
    </xf>
    <xf numFmtId="0" fontId="8" fillId="0" borderId="40" xfId="0" applyFont="1" applyBorder="1" applyAlignment="1">
      <alignment horizontal="left" vertical="distributed" wrapText="1"/>
    </xf>
    <xf numFmtId="0" fontId="8" fillId="0" borderId="41" xfId="0" applyFont="1" applyBorder="1" applyAlignment="1">
      <alignment horizontal="left" vertical="distributed" wrapText="1"/>
    </xf>
    <xf numFmtId="0" fontId="0" fillId="0" borderId="42" xfId="0" applyBorder="1" applyAlignment="1">
      <alignment horizontal="left" vertical="distributed"/>
    </xf>
    <xf numFmtId="0" fontId="0" fillId="0" borderId="27" xfId="0" applyBorder="1" applyAlignment="1">
      <alignment horizontal="left" vertical="distributed"/>
    </xf>
    <xf numFmtId="0" fontId="0" fillId="0" borderId="44" xfId="0" applyBorder="1" applyAlignment="1">
      <alignment horizontal="left" vertical="distributed"/>
    </xf>
    <xf numFmtId="0" fontId="8" fillId="0" borderId="42" xfId="0" applyFont="1" applyBorder="1" applyAlignment="1">
      <alignment horizontal="center" vertical="distributed" wrapText="1"/>
    </xf>
    <xf numFmtId="0" fontId="8" fillId="0" borderId="27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 wrapText="1"/>
    </xf>
    <xf numFmtId="0" fontId="8" fillId="0" borderId="40" xfId="0" applyFont="1" applyBorder="1" applyAlignment="1">
      <alignment horizontal="center" vertical="distributed" wrapText="1"/>
    </xf>
    <xf numFmtId="0" fontId="8" fillId="0" borderId="41" xfId="0" applyFont="1" applyBorder="1" applyAlignment="1">
      <alignment horizontal="center" vertical="distributed" wrapText="1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28" xfId="57" applyFont="1" applyBorder="1" applyAlignment="1">
      <alignment horizontal="center" vertical="distributed"/>
      <protection/>
    </xf>
    <xf numFmtId="0" fontId="1" fillId="0" borderId="40" xfId="57" applyFont="1" applyBorder="1" applyAlignment="1">
      <alignment horizontal="center" vertical="distributed"/>
      <protection/>
    </xf>
    <xf numFmtId="0" fontId="1" fillId="0" borderId="41" xfId="57" applyFont="1" applyBorder="1" applyAlignment="1">
      <alignment horizontal="center" vertical="distributed"/>
      <protection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 vertical="distributed"/>
    </xf>
    <xf numFmtId="0" fontId="0" fillId="0" borderId="46" xfId="0" applyBorder="1" applyAlignment="1">
      <alignment vertical="distributed"/>
    </xf>
    <xf numFmtId="0" fontId="0" fillId="0" borderId="47" xfId="0" applyBorder="1" applyAlignment="1">
      <alignment vertical="distributed"/>
    </xf>
    <xf numFmtId="0" fontId="5" fillId="0" borderId="42" xfId="57" applyFont="1" applyBorder="1" applyAlignment="1">
      <alignment horizontal="center" vertical="distributed"/>
      <protection/>
    </xf>
    <xf numFmtId="0" fontId="5" fillId="0" borderId="27" xfId="57" applyFont="1" applyBorder="1" applyAlignment="1">
      <alignment horizontal="center" vertical="distributed"/>
      <protection/>
    </xf>
    <xf numFmtId="0" fontId="5" fillId="0" borderId="44" xfId="57" applyFont="1" applyBorder="1" applyAlignment="1">
      <alignment horizontal="center" vertical="distributed"/>
      <protection/>
    </xf>
    <xf numFmtId="0" fontId="5" fillId="0" borderId="43" xfId="57" applyFont="1" applyBorder="1" applyAlignment="1">
      <alignment horizontal="center" vertical="distributed"/>
      <protection/>
    </xf>
    <xf numFmtId="0" fontId="5" fillId="0" borderId="46" xfId="57" applyFont="1" applyBorder="1" applyAlignment="1">
      <alignment horizontal="center" vertical="distributed"/>
      <protection/>
    </xf>
    <xf numFmtId="0" fontId="5" fillId="0" borderId="47" xfId="57" applyFont="1" applyBorder="1" applyAlignment="1">
      <alignment horizontal="center" vertical="distributed"/>
      <protection/>
    </xf>
    <xf numFmtId="0" fontId="3" fillId="0" borderId="28" xfId="53" applyFont="1" applyBorder="1" applyAlignment="1">
      <alignment horizontal="center"/>
    </xf>
    <xf numFmtId="0" fontId="3" fillId="0" borderId="40" xfId="53" applyFont="1" applyBorder="1" applyAlignment="1">
      <alignment horizontal="center"/>
    </xf>
    <xf numFmtId="0" fontId="3" fillId="0" borderId="41" xfId="53" applyFont="1" applyBorder="1" applyAlignment="1">
      <alignment horizontal="center"/>
    </xf>
    <xf numFmtId="0" fontId="2" fillId="0" borderId="42" xfId="57" applyBorder="1" applyAlignment="1">
      <alignment horizontal="center" vertical="distributed"/>
      <protection/>
    </xf>
    <xf numFmtId="0" fontId="2" fillId="0" borderId="27" xfId="57" applyBorder="1" applyAlignment="1">
      <alignment horizontal="center" vertical="distributed"/>
      <protection/>
    </xf>
    <xf numFmtId="0" fontId="2" fillId="0" borderId="44" xfId="57" applyBorder="1" applyAlignment="1">
      <alignment horizontal="center" vertical="distributed"/>
      <protection/>
    </xf>
    <xf numFmtId="0" fontId="6" fillId="0" borderId="11" xfId="53" applyFont="1" applyBorder="1" applyAlignment="1">
      <alignment horizontal="center" vertical="distributed"/>
    </xf>
    <xf numFmtId="0" fontId="6" fillId="0" borderId="0" xfId="53" applyFont="1" applyBorder="1" applyAlignment="1">
      <alignment horizontal="center" vertical="distributed"/>
    </xf>
    <xf numFmtId="0" fontId="6" fillId="0" borderId="45" xfId="53" applyFont="1" applyBorder="1" applyAlignment="1">
      <alignment horizontal="center" vertical="distributed"/>
    </xf>
    <xf numFmtId="0" fontId="2" fillId="0" borderId="43" xfId="57" applyFont="1" applyBorder="1" applyAlignment="1">
      <alignment horizontal="center"/>
      <protection/>
    </xf>
    <xf numFmtId="0" fontId="2" fillId="0" borderId="46" xfId="57" applyBorder="1" applyAlignment="1">
      <alignment horizontal="center"/>
      <protection/>
    </xf>
    <xf numFmtId="0" fontId="2" fillId="0" borderId="47" xfId="57" applyBorder="1" applyAlignment="1">
      <alignment horizontal="center"/>
      <protection/>
    </xf>
    <xf numFmtId="0" fontId="3" fillId="0" borderId="11" xfId="53" applyFont="1" applyBorder="1" applyAlignment="1">
      <alignment horizontal="center"/>
    </xf>
    <xf numFmtId="0" fontId="3" fillId="0" borderId="0" xfId="53" applyFont="1" applyBorder="1" applyAlignment="1">
      <alignment horizontal="center"/>
    </xf>
    <xf numFmtId="0" fontId="3" fillId="0" borderId="45" xfId="53" applyFont="1" applyBorder="1" applyAlignment="1">
      <alignment horizontal="center"/>
    </xf>
    <xf numFmtId="0" fontId="1" fillId="0" borderId="43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onalargumentator.com/actuaryguide/6-study-guide.html" TargetMode="External" /><Relationship Id="rId2" Type="http://schemas.openxmlformats.org/officeDocument/2006/relationships/hyperlink" Target="http://creativecommons.org/licenses/by-sa/3.0/" TargetMode="External" /><Relationship Id="rId3" Type="http://schemas.openxmlformats.org/officeDocument/2006/relationships/hyperlink" Target="http://www.casact.org/pubs/Friedland_estimating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I100" sqref="I100"/>
    </sheetView>
  </sheetViews>
  <sheetFormatPr defaultColWidth="9.140625" defaultRowHeight="12.75"/>
  <cols>
    <col min="1" max="1" width="15.421875" style="0" customWidth="1"/>
    <col min="2" max="2" width="15.8515625" style="0" customWidth="1"/>
    <col min="3" max="3" width="14.140625" style="0" customWidth="1"/>
    <col min="4" max="4" width="13.421875" style="0" customWidth="1"/>
    <col min="5" max="5" width="15.8515625" style="0" customWidth="1"/>
    <col min="6" max="6" width="18.140625" style="0" customWidth="1"/>
    <col min="7" max="7" width="15.421875" style="0" customWidth="1"/>
    <col min="9" max="9" width="10.57421875" style="0" customWidth="1"/>
    <col min="10" max="10" width="15.28125" style="0" customWidth="1"/>
    <col min="11" max="11" width="13.8515625" style="0" customWidth="1"/>
    <col min="12" max="12" width="12.7109375" style="0" customWidth="1"/>
    <col min="13" max="13" width="16.8515625" style="0" customWidth="1"/>
    <col min="14" max="14" width="17.00390625" style="0" customWidth="1"/>
    <col min="15" max="15" width="14.00390625" style="0" customWidth="1"/>
  </cols>
  <sheetData>
    <row r="1" spans="1:6" ht="15">
      <c r="A1" s="128" t="s">
        <v>7</v>
      </c>
      <c r="B1" s="129"/>
      <c r="C1" s="129"/>
      <c r="D1" s="129"/>
      <c r="E1" s="129"/>
      <c r="F1" s="130"/>
    </row>
    <row r="2" spans="1:6" ht="15">
      <c r="A2" s="173" t="s">
        <v>0</v>
      </c>
      <c r="B2" s="174"/>
      <c r="C2" s="174"/>
      <c r="D2" s="174"/>
      <c r="E2" s="174"/>
      <c r="F2" s="175"/>
    </row>
    <row r="3" spans="1:6" ht="15.75" thickBot="1">
      <c r="A3" s="176" t="s">
        <v>6</v>
      </c>
      <c r="B3" s="177"/>
      <c r="C3" s="177" t="s">
        <v>1</v>
      </c>
      <c r="D3" s="177"/>
      <c r="E3" s="177"/>
      <c r="F3" s="178"/>
    </row>
    <row r="4" spans="1:6" ht="15.75" thickBot="1">
      <c r="A4" s="161" t="s">
        <v>2</v>
      </c>
      <c r="B4" s="162"/>
      <c r="C4" s="162"/>
      <c r="D4" s="162"/>
      <c r="E4" s="162"/>
      <c r="F4" s="163"/>
    </row>
    <row r="5" spans="1:6" ht="15">
      <c r="A5" s="164" t="s">
        <v>3</v>
      </c>
      <c r="B5" s="165"/>
      <c r="C5" s="165"/>
      <c r="D5" s="165"/>
      <c r="E5" s="165"/>
      <c r="F5" s="166"/>
    </row>
    <row r="6" spans="1:6" ht="15">
      <c r="A6" s="167" t="s">
        <v>4</v>
      </c>
      <c r="B6" s="168"/>
      <c r="C6" s="168"/>
      <c r="D6" s="168"/>
      <c r="E6" s="168"/>
      <c r="F6" s="169"/>
    </row>
    <row r="7" spans="1:6" ht="15.75" thickBot="1">
      <c r="A7" s="170" t="s">
        <v>8</v>
      </c>
      <c r="B7" s="171"/>
      <c r="C7" s="171"/>
      <c r="D7" s="171"/>
      <c r="E7" s="171"/>
      <c r="F7" s="172"/>
    </row>
    <row r="8" spans="1:6" ht="12.75">
      <c r="A8" s="155" t="s">
        <v>5</v>
      </c>
      <c r="B8" s="156"/>
      <c r="C8" s="156"/>
      <c r="D8" s="156"/>
      <c r="E8" s="156"/>
      <c r="F8" s="157"/>
    </row>
    <row r="9" spans="1:6" ht="18.75" customHeight="1" thickBot="1">
      <c r="A9" s="158"/>
      <c r="B9" s="159"/>
      <c r="C9" s="159"/>
      <c r="D9" s="159"/>
      <c r="E9" s="159"/>
      <c r="F9" s="160"/>
    </row>
    <row r="10" spans="1:14" ht="13.5" thickBot="1">
      <c r="A10" s="137" t="s">
        <v>9</v>
      </c>
      <c r="B10" s="138"/>
      <c r="C10" s="138"/>
      <c r="D10" s="138"/>
      <c r="E10" s="138"/>
      <c r="F10" s="139"/>
      <c r="I10" s="137" t="s">
        <v>18</v>
      </c>
      <c r="J10" s="138"/>
      <c r="K10" s="138"/>
      <c r="L10" s="138"/>
      <c r="M10" s="138"/>
      <c r="N10" s="139"/>
    </row>
    <row r="11" spans="1:14" ht="15.75" thickBot="1">
      <c r="A11" s="126" t="s">
        <v>10</v>
      </c>
      <c r="B11" s="128" t="s">
        <v>12</v>
      </c>
      <c r="C11" s="129"/>
      <c r="D11" s="129"/>
      <c r="E11" s="129"/>
      <c r="F11" s="130"/>
      <c r="I11" s="126" t="s">
        <v>10</v>
      </c>
      <c r="J11" s="146" t="s">
        <v>19</v>
      </c>
      <c r="K11" s="147"/>
      <c r="L11" s="147"/>
      <c r="M11" s="147"/>
      <c r="N11" s="148"/>
    </row>
    <row r="12" spans="1:14" ht="15.75" thickBot="1">
      <c r="A12" s="127"/>
      <c r="B12" s="3">
        <v>12</v>
      </c>
      <c r="C12" s="4">
        <v>24</v>
      </c>
      <c r="D12" s="4">
        <v>36</v>
      </c>
      <c r="E12" s="4">
        <v>48</v>
      </c>
      <c r="F12" s="5" t="s">
        <v>11</v>
      </c>
      <c r="I12" s="127"/>
      <c r="J12" s="35">
        <v>24</v>
      </c>
      <c r="K12" s="36">
        <v>36</v>
      </c>
      <c r="L12" s="36">
        <v>48</v>
      </c>
      <c r="M12" s="37" t="s">
        <v>11</v>
      </c>
      <c r="N12" s="26"/>
    </row>
    <row r="13" spans="1:14" ht="15">
      <c r="A13" s="6">
        <v>2039</v>
      </c>
      <c r="B13" s="7">
        <v>53510</v>
      </c>
      <c r="C13" s="8">
        <v>43102</v>
      </c>
      <c r="D13" s="8">
        <v>23540</v>
      </c>
      <c r="E13" s="8">
        <v>8849</v>
      </c>
      <c r="F13" s="9">
        <v>0</v>
      </c>
      <c r="I13" s="6">
        <v>2039</v>
      </c>
      <c r="J13" s="7"/>
      <c r="K13" s="8"/>
      <c r="L13" s="8"/>
      <c r="M13" s="9"/>
      <c r="N13" s="49"/>
    </row>
    <row r="14" spans="1:14" ht="15">
      <c r="A14" s="10">
        <v>2040</v>
      </c>
      <c r="B14" s="11">
        <v>60549</v>
      </c>
      <c r="C14" s="12">
        <v>44450</v>
      </c>
      <c r="D14" s="12">
        <v>20324</v>
      </c>
      <c r="E14" s="12">
        <v>8542</v>
      </c>
      <c r="F14" s="13"/>
      <c r="I14" s="10">
        <v>2040</v>
      </c>
      <c r="J14" s="11"/>
      <c r="K14" s="12"/>
      <c r="L14" s="12"/>
      <c r="M14" s="13"/>
      <c r="N14" s="49"/>
    </row>
    <row r="15" spans="1:14" ht="15">
      <c r="A15" s="14">
        <v>2041</v>
      </c>
      <c r="B15" s="15">
        <v>50231</v>
      </c>
      <c r="C15" s="16">
        <v>42034</v>
      </c>
      <c r="D15" s="16">
        <v>18000</v>
      </c>
      <c r="E15" s="16"/>
      <c r="F15" s="17"/>
      <c r="I15" s="14">
        <v>2041</v>
      </c>
      <c r="J15" s="15"/>
      <c r="K15" s="16"/>
      <c r="L15" s="16"/>
      <c r="M15" s="17"/>
      <c r="N15" s="49"/>
    </row>
    <row r="16" spans="1:14" ht="15.75" thickBot="1">
      <c r="A16" s="18">
        <v>2042</v>
      </c>
      <c r="B16" s="19">
        <v>55029</v>
      </c>
      <c r="C16" s="20">
        <v>40320</v>
      </c>
      <c r="D16" s="20"/>
      <c r="E16" s="20"/>
      <c r="F16" s="21"/>
      <c r="I16" s="18">
        <v>2042</v>
      </c>
      <c r="J16" s="19"/>
      <c r="K16" s="20"/>
      <c r="L16" s="20"/>
      <c r="M16" s="21"/>
      <c r="N16" s="49"/>
    </row>
    <row r="17" spans="1:14" ht="26.25" thickBot="1">
      <c r="A17" s="22">
        <v>2043</v>
      </c>
      <c r="B17" s="23">
        <v>53401</v>
      </c>
      <c r="C17" s="24"/>
      <c r="D17" s="24"/>
      <c r="E17" s="24"/>
      <c r="F17" s="25"/>
      <c r="I17" s="28" t="s">
        <v>20</v>
      </c>
      <c r="J17" s="30"/>
      <c r="K17" s="31"/>
      <c r="L17" s="31"/>
      <c r="M17" s="32"/>
      <c r="N17" s="49"/>
    </row>
    <row r="18" spans="1:14" ht="24.75" customHeight="1" thickBot="1">
      <c r="A18" s="126" t="s">
        <v>10</v>
      </c>
      <c r="B18" s="128" t="s">
        <v>13</v>
      </c>
      <c r="C18" s="129"/>
      <c r="D18" s="129"/>
      <c r="E18" s="129"/>
      <c r="F18" s="130"/>
      <c r="I18" s="137" t="s">
        <v>25</v>
      </c>
      <c r="J18" s="138"/>
      <c r="K18" s="138"/>
      <c r="L18" s="138"/>
      <c r="M18" s="138"/>
      <c r="N18" s="139"/>
    </row>
    <row r="19" spans="1:14" ht="15.75" thickBot="1">
      <c r="A19" s="127"/>
      <c r="B19" s="3">
        <v>12</v>
      </c>
      <c r="C19" s="4">
        <v>24</v>
      </c>
      <c r="D19" s="4">
        <v>36</v>
      </c>
      <c r="E19" s="4">
        <v>48</v>
      </c>
      <c r="F19" s="5" t="s">
        <v>11</v>
      </c>
      <c r="I19" s="126" t="s">
        <v>10</v>
      </c>
      <c r="J19" s="146" t="s">
        <v>26</v>
      </c>
      <c r="K19" s="147"/>
      <c r="L19" s="147"/>
      <c r="M19" s="147"/>
      <c r="N19" s="148"/>
    </row>
    <row r="20" spans="1:14" ht="15.75" thickBot="1">
      <c r="A20" s="6">
        <v>2039</v>
      </c>
      <c r="B20" s="7">
        <v>78039</v>
      </c>
      <c r="C20" s="8">
        <v>34129</v>
      </c>
      <c r="D20" s="8">
        <v>20320</v>
      </c>
      <c r="E20" s="8">
        <v>12304</v>
      </c>
      <c r="F20" s="9">
        <v>9900</v>
      </c>
      <c r="I20" s="127"/>
      <c r="J20" s="35">
        <v>24</v>
      </c>
      <c r="K20" s="36">
        <v>36</v>
      </c>
      <c r="L20" s="36">
        <v>48</v>
      </c>
      <c r="M20" s="37" t="s">
        <v>11</v>
      </c>
      <c r="N20" s="26"/>
    </row>
    <row r="21" spans="1:14" ht="15">
      <c r="A21" s="10">
        <v>2040</v>
      </c>
      <c r="B21" s="11">
        <v>77772</v>
      </c>
      <c r="C21" s="12">
        <v>32323</v>
      </c>
      <c r="D21" s="12">
        <v>28340</v>
      </c>
      <c r="E21" s="12">
        <v>8888</v>
      </c>
      <c r="F21" s="13"/>
      <c r="I21" s="6">
        <v>2039</v>
      </c>
      <c r="J21" s="7"/>
      <c r="K21" s="8"/>
      <c r="L21" s="8"/>
      <c r="M21" s="9"/>
      <c r="N21" s="49"/>
    </row>
    <row r="22" spans="1:14" ht="15">
      <c r="A22" s="14">
        <v>2041</v>
      </c>
      <c r="B22" s="15">
        <v>66054</v>
      </c>
      <c r="C22" s="16">
        <v>32222</v>
      </c>
      <c r="D22" s="16">
        <v>21341</v>
      </c>
      <c r="E22" s="16"/>
      <c r="F22" s="17"/>
      <c r="I22" s="10">
        <v>2040</v>
      </c>
      <c r="J22" s="11"/>
      <c r="K22" s="12"/>
      <c r="L22" s="12"/>
      <c r="M22" s="13"/>
      <c r="N22" s="49"/>
    </row>
    <row r="23" spans="1:14" ht="15">
      <c r="A23" s="18">
        <v>2042</v>
      </c>
      <c r="B23" s="19">
        <v>73491</v>
      </c>
      <c r="C23" s="20">
        <v>32122</v>
      </c>
      <c r="D23" s="20"/>
      <c r="E23" s="20"/>
      <c r="F23" s="21"/>
      <c r="I23" s="14">
        <v>2041</v>
      </c>
      <c r="J23" s="15"/>
      <c r="K23" s="16"/>
      <c r="L23" s="16"/>
      <c r="M23" s="17"/>
      <c r="N23" s="49"/>
    </row>
    <row r="24" spans="1:14" ht="15.75" thickBot="1">
      <c r="A24" s="22">
        <v>2043</v>
      </c>
      <c r="B24" s="23">
        <v>79800</v>
      </c>
      <c r="C24" s="24"/>
      <c r="D24" s="24"/>
      <c r="E24" s="24"/>
      <c r="F24" s="25"/>
      <c r="I24" s="18">
        <v>2042</v>
      </c>
      <c r="J24" s="19"/>
      <c r="K24" s="20"/>
      <c r="L24" s="20"/>
      <c r="M24" s="21"/>
      <c r="N24" s="49"/>
    </row>
    <row r="25" spans="1:14" ht="26.25" thickBot="1">
      <c r="A25" s="149" t="s">
        <v>14</v>
      </c>
      <c r="B25" s="150"/>
      <c r="C25" s="150"/>
      <c r="D25" s="150"/>
      <c r="E25" s="150"/>
      <c r="F25" s="151"/>
      <c r="I25" s="28" t="s">
        <v>20</v>
      </c>
      <c r="J25" s="30"/>
      <c r="K25" s="31"/>
      <c r="L25" s="31"/>
      <c r="M25" s="32"/>
      <c r="N25" s="49"/>
    </row>
    <row r="26" spans="1:6" ht="27" customHeight="1" thickBot="1">
      <c r="A26" s="152" t="s">
        <v>15</v>
      </c>
      <c r="B26" s="153"/>
      <c r="C26" s="153"/>
      <c r="D26" s="153"/>
      <c r="E26" s="153"/>
      <c r="F26" s="154"/>
    </row>
    <row r="27" spans="1:6" ht="12.75">
      <c r="A27" s="120" t="s">
        <v>16</v>
      </c>
      <c r="B27" s="121"/>
      <c r="C27" s="121"/>
      <c r="D27" s="121"/>
      <c r="E27" s="121"/>
      <c r="F27" s="122"/>
    </row>
    <row r="28" spans="1:6" ht="13.5" thickBot="1">
      <c r="A28" s="143" t="s">
        <v>17</v>
      </c>
      <c r="B28" s="144"/>
      <c r="C28" s="144"/>
      <c r="D28" s="144"/>
      <c r="E28" s="144"/>
      <c r="F28" s="145"/>
    </row>
    <row r="29" spans="1:6" ht="13.5" thickBot="1">
      <c r="A29" s="137" t="s">
        <v>21</v>
      </c>
      <c r="B29" s="138"/>
      <c r="C29" s="138"/>
      <c r="D29" s="138"/>
      <c r="E29" s="138"/>
      <c r="F29" s="139"/>
    </row>
    <row r="30" spans="1:14" ht="15.75" customHeight="1" thickBot="1">
      <c r="A30" s="126" t="s">
        <v>10</v>
      </c>
      <c r="B30" s="146" t="s">
        <v>19</v>
      </c>
      <c r="C30" s="147"/>
      <c r="D30" s="147"/>
      <c r="E30" s="147"/>
      <c r="F30" s="148"/>
      <c r="I30" s="137" t="s">
        <v>29</v>
      </c>
      <c r="J30" s="138"/>
      <c r="K30" s="138"/>
      <c r="L30" s="138"/>
      <c r="M30" s="138"/>
      <c r="N30" s="139"/>
    </row>
    <row r="31" spans="1:14" ht="15.75" customHeight="1" thickBot="1">
      <c r="A31" s="127"/>
      <c r="B31" s="40">
        <v>24</v>
      </c>
      <c r="C31" s="33">
        <v>36</v>
      </c>
      <c r="D31" s="33">
        <v>48</v>
      </c>
      <c r="E31" s="34" t="s">
        <v>11</v>
      </c>
      <c r="F31" s="124"/>
      <c r="I31" s="126" t="s">
        <v>10</v>
      </c>
      <c r="J31" s="128" t="s">
        <v>12</v>
      </c>
      <c r="K31" s="129"/>
      <c r="L31" s="129"/>
      <c r="M31" s="129"/>
      <c r="N31" s="130"/>
    </row>
    <row r="32" spans="1:14" ht="15.75" thickBot="1">
      <c r="A32" s="6">
        <v>2039</v>
      </c>
      <c r="B32" s="7">
        <f>C20/B13</f>
        <v>0.63780601756681</v>
      </c>
      <c r="C32" s="8">
        <f>D20/C13</f>
        <v>0.47143984037863673</v>
      </c>
      <c r="D32" s="8">
        <f>E20/D13</f>
        <v>0.5226847918436703</v>
      </c>
      <c r="E32" s="9">
        <f>F20/E13</f>
        <v>1.1187704825404001</v>
      </c>
      <c r="F32" s="124"/>
      <c r="I32" s="127"/>
      <c r="J32" s="3">
        <v>12</v>
      </c>
      <c r="K32" s="4">
        <v>24</v>
      </c>
      <c r="L32" s="4">
        <v>36</v>
      </c>
      <c r="M32" s="4">
        <v>48</v>
      </c>
      <c r="N32" s="5" t="s">
        <v>11</v>
      </c>
    </row>
    <row r="33" spans="1:14" ht="15">
      <c r="A33" s="10">
        <v>2040</v>
      </c>
      <c r="B33" s="45">
        <f>C21/B14</f>
        <v>0.5338321029249038</v>
      </c>
      <c r="C33" s="44">
        <f>D21/C14</f>
        <v>0.637570303712036</v>
      </c>
      <c r="D33" s="44">
        <f>E21/D14</f>
        <v>0.43731548907695333</v>
      </c>
      <c r="E33" s="13"/>
      <c r="F33" s="124"/>
      <c r="I33" s="6">
        <v>2039</v>
      </c>
      <c r="J33" s="7">
        <v>53510</v>
      </c>
      <c r="K33" s="8">
        <v>43102</v>
      </c>
      <c r="L33" s="8">
        <v>23540</v>
      </c>
      <c r="M33" s="8">
        <v>8849</v>
      </c>
      <c r="N33" s="9">
        <v>0</v>
      </c>
    </row>
    <row r="34" spans="1:14" ht="15">
      <c r="A34" s="14">
        <v>2041</v>
      </c>
      <c r="B34" s="45">
        <f>C22/B15</f>
        <v>0.6414763791284267</v>
      </c>
      <c r="C34" s="44">
        <f>D22/C15</f>
        <v>0.507708045867631</v>
      </c>
      <c r="D34" s="16"/>
      <c r="E34" s="17"/>
      <c r="F34" s="124"/>
      <c r="I34" s="10">
        <v>2040</v>
      </c>
      <c r="J34" s="11">
        <v>60549</v>
      </c>
      <c r="K34" s="12">
        <v>44450</v>
      </c>
      <c r="L34" s="12">
        <v>20324</v>
      </c>
      <c r="M34" s="12">
        <v>8542</v>
      </c>
      <c r="N34" s="56"/>
    </row>
    <row r="35" spans="1:14" ht="15.75" thickBot="1">
      <c r="A35" s="18">
        <v>2042</v>
      </c>
      <c r="B35" s="46">
        <f>C23/B16</f>
        <v>0.5837285794762761</v>
      </c>
      <c r="C35" s="47"/>
      <c r="D35" s="47"/>
      <c r="E35" s="48"/>
      <c r="F35" s="124"/>
      <c r="I35" s="14">
        <v>2041</v>
      </c>
      <c r="J35" s="15">
        <v>50231</v>
      </c>
      <c r="K35" s="16">
        <v>42034</v>
      </c>
      <c r="L35" s="16">
        <v>18000</v>
      </c>
      <c r="M35" s="54"/>
      <c r="N35" s="55"/>
    </row>
    <row r="36" spans="1:14" ht="15.75" thickBot="1">
      <c r="A36" s="28" t="s">
        <v>20</v>
      </c>
      <c r="B36" s="41">
        <f>SUM(B32:B35)/4</f>
        <v>0.5992107697741041</v>
      </c>
      <c r="C36" s="42">
        <f>SUM(C32:C34)/3</f>
        <v>0.5389060633194346</v>
      </c>
      <c r="D36" s="42">
        <f>SUM(D32:D33)/2</f>
        <v>0.4800001404603118</v>
      </c>
      <c r="E36" s="43">
        <f>E32</f>
        <v>1.1187704825404001</v>
      </c>
      <c r="F36" s="124"/>
      <c r="I36" s="18">
        <v>2042</v>
      </c>
      <c r="J36" s="19">
        <v>55029</v>
      </c>
      <c r="K36" s="20">
        <v>40320</v>
      </c>
      <c r="L36" s="52"/>
      <c r="M36" s="52"/>
      <c r="N36" s="53"/>
    </row>
    <row r="37" spans="1:14" ht="15.75" thickBot="1">
      <c r="A37" s="38"/>
      <c r="B37" s="39"/>
      <c r="C37" s="39"/>
      <c r="D37" s="39"/>
      <c r="E37" s="39"/>
      <c r="F37" s="124"/>
      <c r="I37" s="22">
        <v>2043</v>
      </c>
      <c r="J37" s="23">
        <v>53401</v>
      </c>
      <c r="K37" s="50"/>
      <c r="L37" s="50"/>
      <c r="M37" s="50"/>
      <c r="N37" s="51"/>
    </row>
    <row r="38" spans="1:6" ht="13.5" thickBot="1">
      <c r="A38" s="137" t="s">
        <v>22</v>
      </c>
      <c r="B38" s="138"/>
      <c r="C38" s="138"/>
      <c r="D38" s="138"/>
      <c r="E38" s="138"/>
      <c r="F38" s="139"/>
    </row>
    <row r="39" spans="1:6" ht="12.75">
      <c r="A39" s="149" t="s">
        <v>23</v>
      </c>
      <c r="B39" s="150"/>
      <c r="C39" s="150"/>
      <c r="D39" s="150"/>
      <c r="E39" s="150"/>
      <c r="F39" s="151"/>
    </row>
    <row r="40" spans="1:6" ht="24" customHeight="1" thickBot="1">
      <c r="A40" s="152" t="s">
        <v>24</v>
      </c>
      <c r="B40" s="153"/>
      <c r="C40" s="153"/>
      <c r="D40" s="153"/>
      <c r="E40" s="153"/>
      <c r="F40" s="154"/>
    </row>
    <row r="41" spans="1:6" ht="12.75">
      <c r="A41" s="120" t="s">
        <v>16</v>
      </c>
      <c r="B41" s="121"/>
      <c r="C41" s="121"/>
      <c r="D41" s="121"/>
      <c r="E41" s="121"/>
      <c r="F41" s="122"/>
    </row>
    <row r="42" spans="1:6" ht="13.5" thickBot="1">
      <c r="A42" s="143" t="s">
        <v>17</v>
      </c>
      <c r="B42" s="144"/>
      <c r="C42" s="144"/>
      <c r="D42" s="144"/>
      <c r="E42" s="144"/>
      <c r="F42" s="145"/>
    </row>
    <row r="43" spans="1:14" ht="16.5" customHeight="1" thickBot="1">
      <c r="A43" s="140" t="s">
        <v>27</v>
      </c>
      <c r="B43" s="141"/>
      <c r="C43" s="141"/>
      <c r="D43" s="141"/>
      <c r="E43" s="141"/>
      <c r="F43" s="142"/>
      <c r="I43" s="137" t="s">
        <v>30</v>
      </c>
      <c r="J43" s="138"/>
      <c r="K43" s="138"/>
      <c r="L43" s="138"/>
      <c r="M43" s="138"/>
      <c r="N43" s="139"/>
    </row>
    <row r="44" spans="1:14" ht="13.5" customHeight="1" thickBot="1">
      <c r="A44" s="1" t="s">
        <v>10</v>
      </c>
      <c r="B44" s="146" t="s">
        <v>26</v>
      </c>
      <c r="C44" s="147"/>
      <c r="D44" s="147"/>
      <c r="E44" s="147"/>
      <c r="F44" s="148"/>
      <c r="I44" s="126" t="s">
        <v>10</v>
      </c>
      <c r="J44" s="128" t="s">
        <v>13</v>
      </c>
      <c r="K44" s="129"/>
      <c r="L44" s="129"/>
      <c r="M44" s="129"/>
      <c r="N44" s="130"/>
    </row>
    <row r="45" spans="1:14" ht="15.75" customHeight="1" thickBot="1">
      <c r="A45" s="2"/>
      <c r="B45" s="35">
        <v>24</v>
      </c>
      <c r="C45" s="36">
        <v>36</v>
      </c>
      <c r="D45" s="36">
        <v>48</v>
      </c>
      <c r="E45" s="37" t="s">
        <v>11</v>
      </c>
      <c r="F45" s="26"/>
      <c r="I45" s="127"/>
      <c r="J45" s="3">
        <v>12</v>
      </c>
      <c r="K45" s="4">
        <v>24</v>
      </c>
      <c r="L45" s="4">
        <v>36</v>
      </c>
      <c r="M45" s="4">
        <v>48</v>
      </c>
      <c r="N45" s="5" t="s">
        <v>11</v>
      </c>
    </row>
    <row r="46" spans="1:14" ht="15.75" thickBot="1">
      <c r="A46" s="6">
        <v>2039</v>
      </c>
      <c r="B46" s="7">
        <f>C13/B13</f>
        <v>0.8054943001308167</v>
      </c>
      <c r="C46" s="7">
        <f>D13/C13</f>
        <v>0.5461463505173774</v>
      </c>
      <c r="D46" s="7">
        <f>E13/D13</f>
        <v>0.37591333899745116</v>
      </c>
      <c r="E46" s="7">
        <f>F13/E13</f>
        <v>0</v>
      </c>
      <c r="F46" s="49"/>
      <c r="I46" s="6">
        <v>2039</v>
      </c>
      <c r="J46" s="7">
        <v>78039</v>
      </c>
      <c r="K46" s="8">
        <v>34129</v>
      </c>
      <c r="L46" s="8">
        <v>20320</v>
      </c>
      <c r="M46" s="8">
        <v>12304</v>
      </c>
      <c r="N46" s="9">
        <v>9900</v>
      </c>
    </row>
    <row r="47" spans="1:14" ht="15.75" thickBot="1">
      <c r="A47" s="10">
        <v>2040</v>
      </c>
      <c r="B47" s="7">
        <f>C14/B14</f>
        <v>0.7341161703744075</v>
      </c>
      <c r="C47" s="7">
        <f>D14/C14</f>
        <v>0.4572328458942632</v>
      </c>
      <c r="D47" s="7">
        <f>E14/D14</f>
        <v>0.4202912812438496</v>
      </c>
      <c r="E47" s="13"/>
      <c r="F47" s="49"/>
      <c r="I47" s="10">
        <v>2040</v>
      </c>
      <c r="J47" s="11">
        <v>77772</v>
      </c>
      <c r="K47" s="12">
        <v>32323</v>
      </c>
      <c r="L47" s="12">
        <v>28340</v>
      </c>
      <c r="M47" s="12">
        <v>8888</v>
      </c>
      <c r="N47" s="56"/>
    </row>
    <row r="48" spans="1:14" ht="15.75" thickBot="1">
      <c r="A48" s="14">
        <v>2041</v>
      </c>
      <c r="B48" s="7">
        <f>C15/B15</f>
        <v>0.8368139196910275</v>
      </c>
      <c r="C48" s="7">
        <f>D15/C15</f>
        <v>0.4282247704239425</v>
      </c>
      <c r="D48" s="16"/>
      <c r="E48" s="17"/>
      <c r="F48" s="49"/>
      <c r="I48" s="14">
        <v>2041</v>
      </c>
      <c r="J48" s="15">
        <v>66054</v>
      </c>
      <c r="K48" s="16">
        <v>32222</v>
      </c>
      <c r="L48" s="16">
        <v>21341</v>
      </c>
      <c r="M48" s="54"/>
      <c r="N48" s="55"/>
    </row>
    <row r="49" spans="1:14" ht="15.75" thickBot="1">
      <c r="A49" s="18">
        <v>2042</v>
      </c>
      <c r="B49" s="7">
        <f>C16/B16</f>
        <v>0.7327045739519162</v>
      </c>
      <c r="C49" s="20"/>
      <c r="D49" s="20"/>
      <c r="E49" s="21"/>
      <c r="F49" s="49"/>
      <c r="I49" s="18">
        <v>2042</v>
      </c>
      <c r="J49" s="19">
        <v>73491</v>
      </c>
      <c r="K49" s="20">
        <v>32122</v>
      </c>
      <c r="L49" s="52"/>
      <c r="M49" s="52"/>
      <c r="N49" s="53"/>
    </row>
    <row r="50" spans="1:14" ht="20.25" customHeight="1" thickBot="1">
      <c r="A50" s="28" t="s">
        <v>20</v>
      </c>
      <c r="B50" s="30">
        <f>SUM(B46:B49)/4</f>
        <v>0.777282241037042</v>
      </c>
      <c r="C50" s="31">
        <f>SUM(C46:C48)/3</f>
        <v>0.4772013222785277</v>
      </c>
      <c r="D50" s="31">
        <f>SUM(D46:D47)/2</f>
        <v>0.3981023101206504</v>
      </c>
      <c r="E50" s="32">
        <f>E46</f>
        <v>0</v>
      </c>
      <c r="F50" s="49"/>
      <c r="I50" s="22">
        <v>2043</v>
      </c>
      <c r="J50" s="23">
        <v>79800</v>
      </c>
      <c r="K50" s="50"/>
      <c r="L50" s="50"/>
      <c r="M50" s="50"/>
      <c r="N50" s="51"/>
    </row>
    <row r="51" ht="13.5" thickBot="1"/>
    <row r="52" spans="1:6" ht="26.25" customHeight="1" thickBot="1">
      <c r="A52" s="140" t="s">
        <v>34</v>
      </c>
      <c r="B52" s="141"/>
      <c r="C52" s="141"/>
      <c r="D52" s="141"/>
      <c r="E52" s="141"/>
      <c r="F52" s="142"/>
    </row>
    <row r="53" spans="1:6" ht="13.5" customHeight="1">
      <c r="A53" s="120" t="s">
        <v>16</v>
      </c>
      <c r="B53" s="121"/>
      <c r="C53" s="121"/>
      <c r="D53" s="121"/>
      <c r="E53" s="121"/>
      <c r="F53" s="122"/>
    </row>
    <row r="54" spans="1:6" ht="12.75">
      <c r="A54" s="123" t="s">
        <v>17</v>
      </c>
      <c r="B54" s="124"/>
      <c r="C54" s="124"/>
      <c r="D54" s="124"/>
      <c r="E54" s="124"/>
      <c r="F54" s="125"/>
    </row>
    <row r="55" spans="1:6" ht="13.5" thickBot="1">
      <c r="A55" s="110" t="s">
        <v>28</v>
      </c>
      <c r="B55" s="111"/>
      <c r="C55" s="111"/>
      <c r="D55" s="111"/>
      <c r="E55" s="111"/>
      <c r="F55" s="112"/>
    </row>
    <row r="56" spans="1:14" ht="13.5" thickBot="1">
      <c r="A56" s="137" t="s">
        <v>31</v>
      </c>
      <c r="B56" s="138"/>
      <c r="C56" s="138"/>
      <c r="D56" s="138"/>
      <c r="E56" s="138"/>
      <c r="F56" s="139"/>
      <c r="I56" s="137" t="s">
        <v>36</v>
      </c>
      <c r="J56" s="138"/>
      <c r="K56" s="138"/>
      <c r="L56" s="138"/>
      <c r="M56" s="138"/>
      <c r="N56" s="139"/>
    </row>
    <row r="57" spans="1:14" ht="15.75" thickBot="1">
      <c r="A57" s="126" t="s">
        <v>10</v>
      </c>
      <c r="B57" s="128" t="s">
        <v>12</v>
      </c>
      <c r="C57" s="129"/>
      <c r="D57" s="129"/>
      <c r="E57" s="129"/>
      <c r="F57" s="130"/>
      <c r="I57" s="126" t="s">
        <v>10</v>
      </c>
      <c r="J57" s="128" t="s">
        <v>37</v>
      </c>
      <c r="K57" s="129"/>
      <c r="L57" s="129"/>
      <c r="M57" s="129"/>
      <c r="N57" s="130"/>
    </row>
    <row r="58" spans="1:14" ht="15.75" thickBot="1">
      <c r="A58" s="127"/>
      <c r="B58" s="3">
        <v>12</v>
      </c>
      <c r="C58" s="4">
        <v>24</v>
      </c>
      <c r="D58" s="4">
        <v>36</v>
      </c>
      <c r="E58" s="4">
        <v>48</v>
      </c>
      <c r="F58" s="5" t="s">
        <v>11</v>
      </c>
      <c r="I58" s="127"/>
      <c r="J58" s="3">
        <v>12</v>
      </c>
      <c r="K58" s="4">
        <v>24</v>
      </c>
      <c r="L58" s="4">
        <v>36</v>
      </c>
      <c r="M58" s="4">
        <v>48</v>
      </c>
      <c r="N58" s="5" t="s">
        <v>11</v>
      </c>
    </row>
    <row r="59" spans="1:14" ht="15">
      <c r="A59" s="6">
        <v>2039</v>
      </c>
      <c r="B59" s="57">
        <v>53510</v>
      </c>
      <c r="C59" s="58">
        <v>43102</v>
      </c>
      <c r="D59" s="58">
        <v>23540</v>
      </c>
      <c r="E59" s="58">
        <v>8849</v>
      </c>
      <c r="F59" s="59">
        <v>0</v>
      </c>
      <c r="I59" s="6">
        <v>2039</v>
      </c>
      <c r="J59" s="7"/>
      <c r="K59" s="8"/>
      <c r="L59" s="8"/>
      <c r="M59" s="8"/>
      <c r="N59" s="9"/>
    </row>
    <row r="60" spans="1:14" ht="15">
      <c r="A60" s="10">
        <v>2040</v>
      </c>
      <c r="B60" s="60">
        <v>60549</v>
      </c>
      <c r="C60" s="61">
        <v>44450</v>
      </c>
      <c r="D60" s="61">
        <v>20324</v>
      </c>
      <c r="E60" s="61">
        <v>8542</v>
      </c>
      <c r="F60" s="62">
        <f>E60*$E$50</f>
        <v>0</v>
      </c>
      <c r="I60" s="10">
        <v>2040</v>
      </c>
      <c r="J60" s="11"/>
      <c r="K60" s="12"/>
      <c r="L60" s="12"/>
      <c r="M60" s="12"/>
      <c r="N60" s="56"/>
    </row>
    <row r="61" spans="1:14" ht="15">
      <c r="A61" s="14">
        <v>2041</v>
      </c>
      <c r="B61" s="63">
        <v>50231</v>
      </c>
      <c r="C61" s="64">
        <v>42034</v>
      </c>
      <c r="D61" s="64">
        <v>18000</v>
      </c>
      <c r="E61" s="65">
        <f>D61*$D$50</f>
        <v>7165.841582171707</v>
      </c>
      <c r="F61" s="62">
        <f>E61*$E$50</f>
        <v>0</v>
      </c>
      <c r="I61" s="14">
        <v>2041</v>
      </c>
      <c r="J61" s="15"/>
      <c r="K61" s="16"/>
      <c r="L61" s="16"/>
      <c r="M61" s="54"/>
      <c r="N61" s="55"/>
    </row>
    <row r="62" spans="1:14" ht="15">
      <c r="A62" s="18">
        <v>2042</v>
      </c>
      <c r="B62" s="66">
        <v>55029</v>
      </c>
      <c r="C62" s="67">
        <v>40320</v>
      </c>
      <c r="D62" s="68">
        <f>C62*$C$50</f>
        <v>19240.757314270235</v>
      </c>
      <c r="E62" s="65">
        <f>D62*$D$50</f>
        <v>7659.789935281781</v>
      </c>
      <c r="F62" s="62">
        <f>E62*$E$50</f>
        <v>0</v>
      </c>
      <c r="I62" s="18">
        <v>2042</v>
      </c>
      <c r="J62" s="19"/>
      <c r="K62" s="20"/>
      <c r="L62" s="52"/>
      <c r="M62" s="52"/>
      <c r="N62" s="53"/>
    </row>
    <row r="63" spans="1:14" ht="15.75" thickBot="1">
      <c r="A63" s="22">
        <v>2043</v>
      </c>
      <c r="B63" s="69">
        <v>53401</v>
      </c>
      <c r="C63" s="70">
        <f>B63*B50</f>
        <v>41507.64895361908</v>
      </c>
      <c r="D63" s="71">
        <f>C63*$C$50</f>
        <v>19807.50496533997</v>
      </c>
      <c r="E63" s="72">
        <f>D63*$D$50</f>
        <v>7885.413484428095</v>
      </c>
      <c r="F63" s="73">
        <f>E63*$E$50</f>
        <v>0</v>
      </c>
      <c r="I63" s="22">
        <v>2043</v>
      </c>
      <c r="J63" s="23"/>
      <c r="K63" s="50"/>
      <c r="L63" s="50"/>
      <c r="M63" s="50"/>
      <c r="N63" s="51"/>
    </row>
    <row r="64" ht="13.5" thickBot="1"/>
    <row r="65" spans="1:6" ht="29.25" customHeight="1" thickBot="1">
      <c r="A65" s="140" t="s">
        <v>33</v>
      </c>
      <c r="B65" s="141"/>
      <c r="C65" s="141"/>
      <c r="D65" s="141"/>
      <c r="E65" s="141"/>
      <c r="F65" s="142"/>
    </row>
    <row r="66" spans="1:6" ht="12.75">
      <c r="A66" s="120" t="s">
        <v>16</v>
      </c>
      <c r="B66" s="121"/>
      <c r="C66" s="121"/>
      <c r="D66" s="121"/>
      <c r="E66" s="121"/>
      <c r="F66" s="122"/>
    </row>
    <row r="67" spans="1:6" ht="12.75">
      <c r="A67" s="123" t="s">
        <v>17</v>
      </c>
      <c r="B67" s="124"/>
      <c r="C67" s="124"/>
      <c r="D67" s="124"/>
      <c r="E67" s="124"/>
      <c r="F67" s="125"/>
    </row>
    <row r="68" spans="1:6" ht="13.5" thickBot="1">
      <c r="A68" s="110" t="s">
        <v>28</v>
      </c>
      <c r="B68" s="111"/>
      <c r="C68" s="111"/>
      <c r="D68" s="111"/>
      <c r="E68" s="111"/>
      <c r="F68" s="112"/>
    </row>
    <row r="69" spans="1:6" ht="13.5" thickBot="1">
      <c r="A69" s="137" t="s">
        <v>32</v>
      </c>
      <c r="B69" s="138"/>
      <c r="C69" s="138"/>
      <c r="D69" s="138"/>
      <c r="E69" s="138"/>
      <c r="F69" s="139"/>
    </row>
    <row r="70" spans="1:6" ht="15.75" thickBot="1">
      <c r="A70" s="126" t="s">
        <v>10</v>
      </c>
      <c r="B70" s="128" t="s">
        <v>13</v>
      </c>
      <c r="C70" s="129"/>
      <c r="D70" s="129"/>
      <c r="E70" s="129"/>
      <c r="F70" s="130"/>
    </row>
    <row r="71" spans="1:6" ht="15.75" thickBot="1">
      <c r="A71" s="127"/>
      <c r="B71" s="3">
        <v>12</v>
      </c>
      <c r="C71" s="4">
        <v>24</v>
      </c>
      <c r="D71" s="4">
        <v>36</v>
      </c>
      <c r="E71" s="4">
        <v>48</v>
      </c>
      <c r="F71" s="5" t="s">
        <v>11</v>
      </c>
    </row>
    <row r="72" spans="1:6" ht="15">
      <c r="A72" s="6">
        <v>2039</v>
      </c>
      <c r="B72" s="57">
        <v>78039</v>
      </c>
      <c r="C72" s="58">
        <v>34129</v>
      </c>
      <c r="D72" s="58">
        <v>20320</v>
      </c>
      <c r="E72" s="58">
        <v>12304</v>
      </c>
      <c r="F72" s="59">
        <v>9900</v>
      </c>
    </row>
    <row r="73" spans="1:6" ht="15">
      <c r="A73" s="10">
        <v>2040</v>
      </c>
      <c r="B73" s="60">
        <v>77772</v>
      </c>
      <c r="C73" s="61">
        <v>32323</v>
      </c>
      <c r="D73" s="61">
        <v>28340</v>
      </c>
      <c r="E73" s="61">
        <v>8888</v>
      </c>
      <c r="F73" s="62">
        <f>E60*$E$36</f>
        <v>9556.537461860098</v>
      </c>
    </row>
    <row r="74" spans="1:6" ht="15">
      <c r="A74" s="14">
        <v>2041</v>
      </c>
      <c r="B74" s="63">
        <v>66054</v>
      </c>
      <c r="C74" s="64">
        <v>32222</v>
      </c>
      <c r="D74" s="64">
        <v>21341</v>
      </c>
      <c r="E74" s="65">
        <f>D61*$D$36</f>
        <v>8640.002528285613</v>
      </c>
      <c r="F74" s="62">
        <f>E61*$E$36</f>
        <v>8016.932044694305</v>
      </c>
    </row>
    <row r="75" spans="1:6" ht="15">
      <c r="A75" s="18">
        <v>2042</v>
      </c>
      <c r="B75" s="66">
        <v>73491</v>
      </c>
      <c r="C75" s="67">
        <v>32122</v>
      </c>
      <c r="D75" s="68">
        <f>C62*$C$36</f>
        <v>21728.692473039602</v>
      </c>
      <c r="E75" s="65">
        <f>D62*$D$36</f>
        <v>9235.566213412485</v>
      </c>
      <c r="F75" s="62">
        <f>E62*$E$36</f>
        <v>8569.546882053299</v>
      </c>
    </row>
    <row r="76" spans="1:6" ht="15.75" thickBot="1">
      <c r="A76" s="22">
        <v>2043</v>
      </c>
      <c r="B76" s="69">
        <v>79800</v>
      </c>
      <c r="C76" s="70">
        <f>B36*B63</f>
        <v>31998.454316706935</v>
      </c>
      <c r="D76" s="71">
        <f>C63*$C$36</f>
        <v>22368.723695239907</v>
      </c>
      <c r="E76" s="72">
        <f>D63*$D$36</f>
        <v>9507.60516553151</v>
      </c>
      <c r="F76" s="73">
        <f>E63*$E$36</f>
        <v>8821.967849004199</v>
      </c>
    </row>
    <row r="77" ht="13.5" thickBot="1"/>
    <row r="78" spans="1:6" ht="29.25" customHeight="1" thickBot="1">
      <c r="A78" s="140" t="s">
        <v>35</v>
      </c>
      <c r="B78" s="141"/>
      <c r="C78" s="141"/>
      <c r="D78" s="141"/>
      <c r="E78" s="141"/>
      <c r="F78" s="142"/>
    </row>
    <row r="79" spans="1:6" ht="12.75">
      <c r="A79" s="120" t="s">
        <v>16</v>
      </c>
      <c r="B79" s="121"/>
      <c r="C79" s="121"/>
      <c r="D79" s="121"/>
      <c r="E79" s="121"/>
      <c r="F79" s="122"/>
    </row>
    <row r="80" spans="1:6" ht="12.75">
      <c r="A80" s="123" t="s">
        <v>17</v>
      </c>
      <c r="B80" s="124"/>
      <c r="C80" s="124"/>
      <c r="D80" s="124"/>
      <c r="E80" s="124"/>
      <c r="F80" s="125"/>
    </row>
    <row r="81" spans="1:6" ht="13.5" thickBot="1">
      <c r="A81" s="110" t="s">
        <v>28</v>
      </c>
      <c r="B81" s="111"/>
      <c r="C81" s="111"/>
      <c r="D81" s="111"/>
      <c r="E81" s="111"/>
      <c r="F81" s="112"/>
    </row>
    <row r="82" spans="1:15" ht="13.5" thickBot="1">
      <c r="A82" s="137" t="s">
        <v>38</v>
      </c>
      <c r="B82" s="138"/>
      <c r="C82" s="138"/>
      <c r="D82" s="138"/>
      <c r="E82" s="138"/>
      <c r="F82" s="139"/>
      <c r="I82" s="101" t="s">
        <v>50</v>
      </c>
      <c r="J82" s="102"/>
      <c r="K82" s="102"/>
      <c r="L82" s="102"/>
      <c r="M82" s="102"/>
      <c r="N82" s="102"/>
      <c r="O82" s="103"/>
    </row>
    <row r="83" spans="1:15" ht="15.75" customHeight="1" thickBot="1">
      <c r="A83" s="126" t="s">
        <v>10</v>
      </c>
      <c r="B83" s="128" t="s">
        <v>37</v>
      </c>
      <c r="C83" s="129"/>
      <c r="D83" s="129"/>
      <c r="E83" s="129"/>
      <c r="F83" s="130"/>
      <c r="I83" s="104" t="s">
        <v>10</v>
      </c>
      <c r="J83" s="106" t="s">
        <v>42</v>
      </c>
      <c r="K83" s="106" t="s">
        <v>48</v>
      </c>
      <c r="L83" s="106" t="s">
        <v>44</v>
      </c>
      <c r="M83" s="81" t="s">
        <v>45</v>
      </c>
      <c r="N83" s="81" t="s">
        <v>46</v>
      </c>
      <c r="O83" s="108" t="s">
        <v>47</v>
      </c>
    </row>
    <row r="84" spans="1:15" ht="21.75" customHeight="1" thickBot="1">
      <c r="A84" s="127"/>
      <c r="B84" s="3">
        <v>12</v>
      </c>
      <c r="C84" s="4">
        <v>24</v>
      </c>
      <c r="D84" s="4">
        <v>36</v>
      </c>
      <c r="E84" s="4">
        <v>48</v>
      </c>
      <c r="F84" s="5" t="s">
        <v>11</v>
      </c>
      <c r="I84" s="105"/>
      <c r="J84" s="107"/>
      <c r="K84" s="113"/>
      <c r="L84" s="107"/>
      <c r="M84" s="27" t="s">
        <v>43</v>
      </c>
      <c r="N84" s="82" t="s">
        <v>49</v>
      </c>
      <c r="O84" s="109"/>
    </row>
    <row r="85" spans="1:15" ht="15">
      <c r="A85" s="6">
        <v>2039</v>
      </c>
      <c r="B85" s="57">
        <f>B72</f>
        <v>78039</v>
      </c>
      <c r="C85" s="58">
        <f>SUM($B72:C72)</f>
        <v>112168</v>
      </c>
      <c r="D85" s="58">
        <f>SUM($B72:D72)</f>
        <v>132488</v>
      </c>
      <c r="E85" s="58">
        <f>SUM($B72:E72)</f>
        <v>144792</v>
      </c>
      <c r="F85" s="59">
        <f>SUM($B72:F72)</f>
        <v>154692</v>
      </c>
      <c r="I85" s="83">
        <v>2066</v>
      </c>
      <c r="J85" s="84"/>
      <c r="K85" s="85"/>
      <c r="L85" s="85"/>
      <c r="M85" s="85"/>
      <c r="N85" s="85"/>
      <c r="O85" s="86"/>
    </row>
    <row r="86" spans="1:15" ht="15">
      <c r="A86" s="10">
        <v>2040</v>
      </c>
      <c r="B86" s="75">
        <f>B73</f>
        <v>77772</v>
      </c>
      <c r="C86" s="74">
        <f>SUM($B73:C73)</f>
        <v>110095</v>
      </c>
      <c r="D86" s="74">
        <f>SUM($B73:D73)</f>
        <v>138435</v>
      </c>
      <c r="E86" s="74">
        <f>SUM($B73:E73)</f>
        <v>147323</v>
      </c>
      <c r="F86" s="80">
        <f>SUM($B73:F73)</f>
        <v>156879.5374618601</v>
      </c>
      <c r="I86" s="10">
        <v>2067</v>
      </c>
      <c r="J86" s="87"/>
      <c r="K86" s="29"/>
      <c r="L86" s="29"/>
      <c r="M86" s="29"/>
      <c r="N86" s="29"/>
      <c r="O86" s="88"/>
    </row>
    <row r="87" spans="1:15" ht="15">
      <c r="A87" s="14">
        <v>2041</v>
      </c>
      <c r="B87" s="75">
        <f>B74</f>
        <v>66054</v>
      </c>
      <c r="C87" s="74">
        <f>SUM($B74:C74)</f>
        <v>98276</v>
      </c>
      <c r="D87" s="74">
        <f>SUM($B74:D74)</f>
        <v>119617</v>
      </c>
      <c r="E87" s="79">
        <f>SUM($B74:E74)</f>
        <v>128257.00252828561</v>
      </c>
      <c r="F87" s="80">
        <f>SUM($B74:F74)</f>
        <v>136273.93457297992</v>
      </c>
      <c r="I87" s="14">
        <v>2068</v>
      </c>
      <c r="J87" s="87"/>
      <c r="K87" s="29"/>
      <c r="L87" s="29"/>
      <c r="M87" s="29"/>
      <c r="N87" s="29"/>
      <c r="O87" s="88"/>
    </row>
    <row r="88" spans="1:15" ht="15">
      <c r="A88" s="18">
        <v>2042</v>
      </c>
      <c r="B88" s="75">
        <f>B75</f>
        <v>73491</v>
      </c>
      <c r="C88" s="74">
        <f>SUM($B75:C75)</f>
        <v>105613</v>
      </c>
      <c r="D88" s="79">
        <f>SUM($B75:D75)</f>
        <v>127341.6924730396</v>
      </c>
      <c r="E88" s="79">
        <f>SUM($B75:E75)</f>
        <v>136577.25868645209</v>
      </c>
      <c r="F88" s="80">
        <f>SUM($B75:F75)</f>
        <v>145146.80556850537</v>
      </c>
      <c r="I88" s="18">
        <v>2069</v>
      </c>
      <c r="J88" s="87"/>
      <c r="K88" s="29"/>
      <c r="L88" s="29"/>
      <c r="M88" s="29"/>
      <c r="N88" s="29"/>
      <c r="O88" s="88"/>
    </row>
    <row r="89" spans="1:15" ht="15.75" thickBot="1">
      <c r="A89" s="22">
        <v>2043</v>
      </c>
      <c r="B89" s="76">
        <f>B76</f>
        <v>79800</v>
      </c>
      <c r="C89" s="77">
        <f>SUM($B76:C76)</f>
        <v>111798.45431670694</v>
      </c>
      <c r="D89" s="77">
        <f>SUM($B76:D76)</f>
        <v>134167.17801194685</v>
      </c>
      <c r="E89" s="77">
        <f>SUM($B76:E76)</f>
        <v>143674.78317747836</v>
      </c>
      <c r="F89" s="78">
        <f>SUM($B76:F76)</f>
        <v>152496.75102648255</v>
      </c>
      <c r="I89" s="22">
        <v>2070</v>
      </c>
      <c r="J89" s="89"/>
      <c r="K89" s="90"/>
      <c r="L89" s="90"/>
      <c r="M89" s="90"/>
      <c r="N89" s="90"/>
      <c r="O89" s="91"/>
    </row>
    <row r="90" ht="13.5" thickBot="1"/>
    <row r="91" spans="1:6" ht="28.5" customHeight="1" thickBot="1">
      <c r="A91" s="131" t="s">
        <v>39</v>
      </c>
      <c r="B91" s="132"/>
      <c r="C91" s="132"/>
      <c r="D91" s="132"/>
      <c r="E91" s="132"/>
      <c r="F91" s="133"/>
    </row>
    <row r="92" spans="1:6" ht="26.25" customHeight="1">
      <c r="A92" s="134" t="s">
        <v>51</v>
      </c>
      <c r="B92" s="135"/>
      <c r="C92" s="135"/>
      <c r="D92" s="135"/>
      <c r="E92" s="135"/>
      <c r="F92" s="136"/>
    </row>
    <row r="93" spans="1:6" ht="12.75">
      <c r="A93" s="114" t="s">
        <v>40</v>
      </c>
      <c r="B93" s="115"/>
      <c r="C93" s="115"/>
      <c r="D93" s="115"/>
      <c r="E93" s="115"/>
      <c r="F93" s="116"/>
    </row>
    <row r="94" spans="1:6" ht="13.5" thickBot="1">
      <c r="A94" s="117" t="s">
        <v>41</v>
      </c>
      <c r="B94" s="118"/>
      <c r="C94" s="118"/>
      <c r="D94" s="118"/>
      <c r="E94" s="118"/>
      <c r="F94" s="119"/>
    </row>
    <row r="95" spans="1:6" ht="12.75">
      <c r="A95" s="120" t="s">
        <v>16</v>
      </c>
      <c r="B95" s="121"/>
      <c r="C95" s="121"/>
      <c r="D95" s="121"/>
      <c r="E95" s="121"/>
      <c r="F95" s="122"/>
    </row>
    <row r="96" spans="1:6" ht="12.75">
      <c r="A96" s="123" t="s">
        <v>17</v>
      </c>
      <c r="B96" s="124"/>
      <c r="C96" s="124"/>
      <c r="D96" s="124"/>
      <c r="E96" s="124"/>
      <c r="F96" s="125"/>
    </row>
    <row r="97" spans="1:6" ht="13.5" thickBot="1">
      <c r="A97" s="110" t="s">
        <v>28</v>
      </c>
      <c r="B97" s="111"/>
      <c r="C97" s="111"/>
      <c r="D97" s="111"/>
      <c r="E97" s="111"/>
      <c r="F97" s="112"/>
    </row>
    <row r="98" spans="1:7" ht="13.5" thickBot="1">
      <c r="A98" s="101" t="s">
        <v>50</v>
      </c>
      <c r="B98" s="102"/>
      <c r="C98" s="102"/>
      <c r="D98" s="102"/>
      <c r="E98" s="102"/>
      <c r="F98" s="102"/>
      <c r="G98" s="103"/>
    </row>
    <row r="99" spans="1:7" ht="12.75">
      <c r="A99" s="104" t="s">
        <v>10</v>
      </c>
      <c r="B99" s="106" t="s">
        <v>42</v>
      </c>
      <c r="C99" s="106" t="s">
        <v>48</v>
      </c>
      <c r="D99" s="106" t="s">
        <v>44</v>
      </c>
      <c r="E99" s="81" t="s">
        <v>45</v>
      </c>
      <c r="F99" s="81" t="s">
        <v>46</v>
      </c>
      <c r="G99" s="108" t="s">
        <v>47</v>
      </c>
    </row>
    <row r="100" spans="1:7" ht="13.5" thickBot="1">
      <c r="A100" s="105"/>
      <c r="B100" s="107"/>
      <c r="C100" s="107"/>
      <c r="D100" s="107"/>
      <c r="E100" s="27" t="s">
        <v>43</v>
      </c>
      <c r="F100" s="82" t="s">
        <v>49</v>
      </c>
      <c r="G100" s="109"/>
    </row>
    <row r="101" spans="1:7" ht="15">
      <c r="A101" s="83">
        <v>2066</v>
      </c>
      <c r="B101" s="92">
        <f>F85</f>
        <v>154692</v>
      </c>
      <c r="C101" s="95">
        <f>F59</f>
        <v>0</v>
      </c>
      <c r="D101" s="95">
        <f>F85</f>
        <v>154692</v>
      </c>
      <c r="E101" s="95">
        <f>B101+C101</f>
        <v>154692</v>
      </c>
      <c r="F101" s="95">
        <f>D101-E101</f>
        <v>0</v>
      </c>
      <c r="G101" s="98">
        <f>C101+F101</f>
        <v>0</v>
      </c>
    </row>
    <row r="102" spans="1:7" ht="15">
      <c r="A102" s="10">
        <v>2067</v>
      </c>
      <c r="B102" s="93">
        <f>E86</f>
        <v>147323</v>
      </c>
      <c r="C102" s="96">
        <f>E60</f>
        <v>8542</v>
      </c>
      <c r="D102" s="96">
        <f>F86</f>
        <v>156879.5374618601</v>
      </c>
      <c r="E102" s="96">
        <f>B102+C102</f>
        <v>155865</v>
      </c>
      <c r="F102" s="96">
        <f>D102-E102</f>
        <v>1014.5374618601054</v>
      </c>
      <c r="G102" s="99">
        <f>C102+F102</f>
        <v>9556.537461860105</v>
      </c>
    </row>
    <row r="103" spans="1:7" ht="15">
      <c r="A103" s="14">
        <v>2068</v>
      </c>
      <c r="B103" s="93">
        <f>D87</f>
        <v>119617</v>
      </c>
      <c r="C103" s="96">
        <f>D61</f>
        <v>18000</v>
      </c>
      <c r="D103" s="96">
        <f>F87</f>
        <v>136273.93457297992</v>
      </c>
      <c r="E103" s="96">
        <f>B103+C103</f>
        <v>137617</v>
      </c>
      <c r="F103" s="96">
        <f>D103-E103</f>
        <v>-1343.0654270200757</v>
      </c>
      <c r="G103" s="99">
        <f>C103+F103</f>
        <v>16656.934572979924</v>
      </c>
    </row>
    <row r="104" spans="1:7" ht="15">
      <c r="A104" s="18">
        <v>2069</v>
      </c>
      <c r="B104" s="93">
        <f>C88</f>
        <v>105613</v>
      </c>
      <c r="C104" s="96">
        <f>C62</f>
        <v>40320</v>
      </c>
      <c r="D104" s="96">
        <f>F88</f>
        <v>145146.80556850537</v>
      </c>
      <c r="E104" s="96">
        <f>B104+C104</f>
        <v>145933</v>
      </c>
      <c r="F104" s="96">
        <f>D104-E104</f>
        <v>-786.1944314946304</v>
      </c>
      <c r="G104" s="99">
        <f>C104+F104</f>
        <v>39533.80556850537</v>
      </c>
    </row>
    <row r="105" spans="1:7" ht="15.75" thickBot="1">
      <c r="A105" s="22">
        <v>2070</v>
      </c>
      <c r="B105" s="94">
        <f>B89</f>
        <v>79800</v>
      </c>
      <c r="C105" s="97">
        <f>B63</f>
        <v>53401</v>
      </c>
      <c r="D105" s="97">
        <f>F89</f>
        <v>152496.75102648255</v>
      </c>
      <c r="E105" s="97">
        <f>B105+C105</f>
        <v>133201</v>
      </c>
      <c r="F105" s="97">
        <f>D105-E105</f>
        <v>19295.751026482554</v>
      </c>
      <c r="G105" s="100">
        <f>C105+F105</f>
        <v>72696.75102648255</v>
      </c>
    </row>
  </sheetData>
  <sheetProtection/>
  <mergeCells count="84">
    <mergeCell ref="A1:F1"/>
    <mergeCell ref="A2:F2"/>
    <mergeCell ref="A3:B3"/>
    <mergeCell ref="C3:F3"/>
    <mergeCell ref="A8:F9"/>
    <mergeCell ref="A10:F10"/>
    <mergeCell ref="A11:A12"/>
    <mergeCell ref="B11:F11"/>
    <mergeCell ref="A4:F4"/>
    <mergeCell ref="A5:F5"/>
    <mergeCell ref="A6:F6"/>
    <mergeCell ref="A7:F7"/>
    <mergeCell ref="A27:F27"/>
    <mergeCell ref="A28:F28"/>
    <mergeCell ref="I10:N10"/>
    <mergeCell ref="I11:I12"/>
    <mergeCell ref="J11:N11"/>
    <mergeCell ref="A18:A19"/>
    <mergeCell ref="B18:F18"/>
    <mergeCell ref="A25:F25"/>
    <mergeCell ref="A26:F26"/>
    <mergeCell ref="A38:F38"/>
    <mergeCell ref="A39:F39"/>
    <mergeCell ref="A40:F40"/>
    <mergeCell ref="I18:N18"/>
    <mergeCell ref="I19:I20"/>
    <mergeCell ref="J19:N19"/>
    <mergeCell ref="A29:F29"/>
    <mergeCell ref="A30:A31"/>
    <mergeCell ref="B30:F30"/>
    <mergeCell ref="F31:F37"/>
    <mergeCell ref="A52:F52"/>
    <mergeCell ref="A41:F41"/>
    <mergeCell ref="A42:F42"/>
    <mergeCell ref="A43:F43"/>
    <mergeCell ref="B44:F44"/>
    <mergeCell ref="A56:F56"/>
    <mergeCell ref="I30:N30"/>
    <mergeCell ref="I31:I32"/>
    <mergeCell ref="J31:N31"/>
    <mergeCell ref="I43:N43"/>
    <mergeCell ref="I44:I45"/>
    <mergeCell ref="J44:N44"/>
    <mergeCell ref="A66:F66"/>
    <mergeCell ref="A67:F67"/>
    <mergeCell ref="A68:F68"/>
    <mergeCell ref="A53:F53"/>
    <mergeCell ref="A54:F54"/>
    <mergeCell ref="A55:F55"/>
    <mergeCell ref="A57:A58"/>
    <mergeCell ref="B57:F57"/>
    <mergeCell ref="A65:F65"/>
    <mergeCell ref="A79:F79"/>
    <mergeCell ref="A80:F80"/>
    <mergeCell ref="A81:F81"/>
    <mergeCell ref="A69:F69"/>
    <mergeCell ref="A70:A71"/>
    <mergeCell ref="B70:F70"/>
    <mergeCell ref="A96:F96"/>
    <mergeCell ref="A83:A84"/>
    <mergeCell ref="B83:F83"/>
    <mergeCell ref="A91:F91"/>
    <mergeCell ref="A92:F92"/>
    <mergeCell ref="I56:N56"/>
    <mergeCell ref="I57:I58"/>
    <mergeCell ref="J57:N57"/>
    <mergeCell ref="A82:F82"/>
    <mergeCell ref="A78:F78"/>
    <mergeCell ref="A97:F97"/>
    <mergeCell ref="I82:O82"/>
    <mergeCell ref="I83:I84"/>
    <mergeCell ref="J83:J84"/>
    <mergeCell ref="K83:K84"/>
    <mergeCell ref="L83:L84"/>
    <mergeCell ref="O83:O84"/>
    <mergeCell ref="A93:F93"/>
    <mergeCell ref="A94:F94"/>
    <mergeCell ref="A95:F95"/>
    <mergeCell ref="A98:G98"/>
    <mergeCell ref="A99:A100"/>
    <mergeCell ref="B99:B100"/>
    <mergeCell ref="C99:C100"/>
    <mergeCell ref="D99:D100"/>
    <mergeCell ref="G99:G100"/>
  </mergeCells>
  <hyperlinks>
    <hyperlink ref="A2:F2" r:id="rId1" display="The Actuary's Free Study Guide for Exam 6"/>
    <hyperlink ref="A4:F4" r:id="rId2" display="Published under the Creative Commons Attribution Share-Alike License 3.0"/>
    <hyperlink ref="A6:F6" r:id="rId3" display="Estimating Unpaid Claims Using Basic Techniques"/>
  </hyperlinks>
  <printOptions/>
  <pageMargins left="0.75" right="0.75" top="1" bottom="1" header="0.5" footer="0.5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Gennady</cp:lastModifiedBy>
  <dcterms:created xsi:type="dcterms:W3CDTF">1996-10-14T23:33:28Z</dcterms:created>
  <dcterms:modified xsi:type="dcterms:W3CDTF">2010-09-09T02:21:13Z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